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4\publicación sin cláusula suelo\"/>
    </mc:Choice>
  </mc:AlternateContent>
  <xr:revisionPtr revIDLastSave="0" documentId="13_ncr:1_{9516AFC9-8077-473B-8C33-24ED84316DC7}" xr6:coauthVersionLast="47" xr6:coauthVersionMax="47" xr10:uidLastSave="{00000000-0000-0000-0000-000000000000}"/>
  <bookViews>
    <workbookView xWindow="28680" yWindow="960" windowWidth="24240" windowHeight="131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Q8" i="1" l="1"/>
  <c r="Q9" i="1"/>
  <c r="Q25" i="1" s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K58" i="2" l="1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<sst xmlns="http://schemas.openxmlformats.org/spreadsheetml/2006/main" count="357" uniqueCount="68">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</sst>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5" fillId="0" borderId="0" xfId="0" applyFont="1" applyAlignment="1" applyProtection="1">
      <alignment horizontal="right"/>
      <protection locked="0"/>
    </xf>
    <xf numFmtId="0" fontId="15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3.6479461494962422</c:v>
                </c:pt>
                <c:pt idx="1">
                  <c:v>6.162728707772315</c:v>
                </c:pt>
                <c:pt idx="2">
                  <c:v>3.1735705048357281</c:v>
                </c:pt>
                <c:pt idx="3">
                  <c:v>10.371880535383507</c:v>
                </c:pt>
                <c:pt idx="4">
                  <c:v>6.5606665280149397</c:v>
                </c:pt>
                <c:pt idx="5">
                  <c:v>5.7529221460430051</c:v>
                </c:pt>
                <c:pt idx="6">
                  <c:v>2.2602568572635238</c:v>
                </c:pt>
                <c:pt idx="7">
                  <c:v>2.5195047699454456</c:v>
                </c:pt>
                <c:pt idx="8">
                  <c:v>9.2490205548293503</c:v>
                </c:pt>
                <c:pt idx="9">
                  <c:v>6.1817050378835496</c:v>
                </c:pt>
                <c:pt idx="10">
                  <c:v>0.76031895380111958</c:v>
                </c:pt>
                <c:pt idx="11">
                  <c:v>2.9562566400295625</c:v>
                </c:pt>
                <c:pt idx="12">
                  <c:v>4.677888955447302</c:v>
                </c:pt>
                <c:pt idx="13">
                  <c:v>3.9427387153412599</c:v>
                </c:pt>
                <c:pt idx="14">
                  <c:v>3.9753762251888674</c:v>
                </c:pt>
                <c:pt idx="15">
                  <c:v>3.6324107906816554</c:v>
                </c:pt>
                <c:pt idx="16">
                  <c:v>2.1583687665539175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0.85232386670472959</c:v>
                </c:pt>
                <c:pt idx="1">
                  <c:v>2.4502415344154986</c:v>
                </c:pt>
                <c:pt idx="2">
                  <c:v>3.8677890527685435</c:v>
                </c:pt>
                <c:pt idx="3">
                  <c:v>3.8084248840861319</c:v>
                </c:pt>
                <c:pt idx="4">
                  <c:v>1.6513242281398146</c:v>
                </c:pt>
                <c:pt idx="5">
                  <c:v>2.5380538879601491</c:v>
                </c:pt>
                <c:pt idx="6">
                  <c:v>1.1301284286317619</c:v>
                </c:pt>
                <c:pt idx="7">
                  <c:v>1.378596949592791</c:v>
                </c:pt>
                <c:pt idx="8">
                  <c:v>1.9020163237753904</c:v>
                </c:pt>
                <c:pt idx="9">
                  <c:v>1.6671871162776846</c:v>
                </c:pt>
                <c:pt idx="10">
                  <c:v>1.0454385614765394</c:v>
                </c:pt>
                <c:pt idx="11">
                  <c:v>1.034689824010347</c:v>
                </c:pt>
                <c:pt idx="12">
                  <c:v>1.720439403067245</c:v>
                </c:pt>
                <c:pt idx="13">
                  <c:v>1.3990363183468988</c:v>
                </c:pt>
                <c:pt idx="14">
                  <c:v>1.6195977213732422</c:v>
                </c:pt>
                <c:pt idx="15">
                  <c:v>1.3004927522193581</c:v>
                </c:pt>
                <c:pt idx="16">
                  <c:v>3.3917223474418705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695325</xdr:colOff>
      <xdr:row>7</xdr:row>
      <xdr:rowOff>19050</xdr:rowOff>
    </xdr:from>
    <xdr:to>
      <xdr:col>26</xdr:col>
      <xdr:colOff>114300</xdr:colOff>
      <xdr:row>23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3T-2023 y 3T-2024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zoomScale="90" zoomScaleNormal="90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7" x14ac:dyDescent="0.25">
      <c r="A6" s="30"/>
    </row>
    <row r="7" spans="1:17" ht="15" customHeight="1" x14ac:dyDescent="0.25">
      <c r="B7" s="39" t="s">
        <v>0</v>
      </c>
      <c r="C7" s="40" t="s">
        <v>25</v>
      </c>
      <c r="D7" s="40" t="s">
        <v>26</v>
      </c>
      <c r="E7" s="41"/>
      <c r="F7" s="39" t="s">
        <v>1</v>
      </c>
      <c r="G7" s="40" t="s">
        <v>35</v>
      </c>
      <c r="H7" s="40" t="s">
        <v>29</v>
      </c>
      <c r="I7" s="41"/>
      <c r="J7" s="39" t="s">
        <v>2</v>
      </c>
      <c r="K7" s="40" t="s">
        <v>35</v>
      </c>
      <c r="L7" s="40" t="s">
        <v>29</v>
      </c>
      <c r="M7" s="41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37">
        <v>1746</v>
      </c>
      <c r="C9" s="37">
        <v>108</v>
      </c>
      <c r="D9" s="37">
        <v>114</v>
      </c>
      <c r="E9" s="37">
        <v>1968</v>
      </c>
      <c r="F9" s="37">
        <v>130</v>
      </c>
      <c r="G9" s="37">
        <v>24</v>
      </c>
      <c r="H9" s="37">
        <v>19</v>
      </c>
      <c r="I9" s="37">
        <v>173</v>
      </c>
      <c r="J9" s="37">
        <v>1876</v>
      </c>
      <c r="K9" s="37">
        <v>132</v>
      </c>
      <c r="L9" s="37">
        <v>133</v>
      </c>
      <c r="M9" s="37">
        <v>2141</v>
      </c>
      <c r="N9" s="32"/>
      <c r="O9" s="24"/>
      <c r="P9" s="24"/>
      <c r="Q9" s="24"/>
    </row>
    <row r="10" spans="1:17" ht="33" customHeight="1" thickBot="1" x14ac:dyDescent="0.3">
      <c r="A10" s="9" t="s">
        <v>37</v>
      </c>
      <c r="B10" s="37">
        <v>13</v>
      </c>
      <c r="C10" s="37">
        <v>2</v>
      </c>
      <c r="D10" s="37">
        <v>1</v>
      </c>
      <c r="E10" s="37">
        <v>16</v>
      </c>
      <c r="F10" s="37">
        <v>0</v>
      </c>
      <c r="G10" s="37">
        <v>0</v>
      </c>
      <c r="H10" s="37">
        <v>0</v>
      </c>
      <c r="I10" s="37">
        <v>0</v>
      </c>
      <c r="J10" s="37">
        <v>13</v>
      </c>
      <c r="K10" s="37">
        <v>2</v>
      </c>
      <c r="L10" s="37">
        <v>1</v>
      </c>
      <c r="M10" s="37">
        <v>16</v>
      </c>
      <c r="N10" s="32"/>
      <c r="O10" s="24"/>
      <c r="P10" s="24"/>
      <c r="Q10" s="24"/>
    </row>
    <row r="11" spans="1:17" ht="64.5" customHeight="1" thickBot="1" x14ac:dyDescent="0.3">
      <c r="A11" s="9" t="s">
        <v>38</v>
      </c>
      <c r="B11" s="37">
        <v>2</v>
      </c>
      <c r="C11" s="37">
        <v>0</v>
      </c>
      <c r="D11" s="37">
        <v>0</v>
      </c>
      <c r="E11" s="37">
        <v>2</v>
      </c>
      <c r="F11" s="37">
        <v>0</v>
      </c>
      <c r="G11" s="37">
        <v>0</v>
      </c>
      <c r="H11" s="37">
        <v>0</v>
      </c>
      <c r="I11" s="37">
        <v>0</v>
      </c>
      <c r="J11" s="37">
        <v>2</v>
      </c>
      <c r="K11" s="37">
        <v>0</v>
      </c>
      <c r="L11" s="37">
        <v>0</v>
      </c>
      <c r="M11" s="37">
        <v>2</v>
      </c>
      <c r="N11" s="32"/>
      <c r="O11" s="24"/>
      <c r="P11" s="24"/>
      <c r="Q11" s="24"/>
    </row>
    <row r="12" spans="1:17" ht="45.75" customHeight="1" thickBot="1" x14ac:dyDescent="0.3">
      <c r="A12" s="9" t="s">
        <v>39</v>
      </c>
      <c r="B12" s="37">
        <v>3</v>
      </c>
      <c r="C12" s="37">
        <v>0</v>
      </c>
      <c r="D12" s="37">
        <v>0</v>
      </c>
      <c r="E12" s="37">
        <v>3</v>
      </c>
      <c r="F12" s="37">
        <v>0</v>
      </c>
      <c r="G12" s="37">
        <v>0</v>
      </c>
      <c r="H12" s="37">
        <v>0</v>
      </c>
      <c r="I12" s="37">
        <v>0</v>
      </c>
      <c r="J12" s="37">
        <v>3</v>
      </c>
      <c r="K12" s="37">
        <v>0</v>
      </c>
      <c r="L12" s="37">
        <v>0</v>
      </c>
      <c r="M12" s="37">
        <v>3</v>
      </c>
      <c r="N12" s="32"/>
      <c r="O12" s="24"/>
      <c r="P12" s="24"/>
      <c r="Q12" s="24"/>
    </row>
    <row r="13" spans="1:17" ht="46.5" customHeight="1" thickBot="1" x14ac:dyDescent="0.3">
      <c r="A13" s="9" t="s">
        <v>52</v>
      </c>
      <c r="B13" s="37">
        <v>0</v>
      </c>
      <c r="C13" s="37">
        <v>0</v>
      </c>
      <c r="D13" s="37">
        <v>0</v>
      </c>
      <c r="E13" s="37">
        <v>0</v>
      </c>
      <c r="F13" s="37">
        <v>1</v>
      </c>
      <c r="G13" s="37">
        <v>1</v>
      </c>
      <c r="H13" s="37">
        <v>0</v>
      </c>
      <c r="I13" s="37">
        <v>2</v>
      </c>
      <c r="J13" s="37">
        <v>1</v>
      </c>
      <c r="K13" s="37">
        <v>1</v>
      </c>
      <c r="L13" s="37">
        <v>0</v>
      </c>
      <c r="M13" s="37">
        <v>2</v>
      </c>
      <c r="N13" s="32"/>
      <c r="O13" s="24"/>
      <c r="P13" s="24"/>
      <c r="Q13" s="24"/>
    </row>
    <row r="14" spans="1:17" ht="26.25" thickBot="1" x14ac:dyDescent="0.3">
      <c r="A14" s="9" t="s">
        <v>31</v>
      </c>
      <c r="B14" s="37">
        <v>122</v>
      </c>
      <c r="C14" s="37">
        <v>14</v>
      </c>
      <c r="D14" s="37">
        <v>12</v>
      </c>
      <c r="E14" s="37">
        <v>148</v>
      </c>
      <c r="F14" s="37">
        <v>8</v>
      </c>
      <c r="G14" s="37">
        <v>2</v>
      </c>
      <c r="H14" s="37">
        <v>1</v>
      </c>
      <c r="I14" s="37">
        <v>11</v>
      </c>
      <c r="J14" s="37">
        <v>130</v>
      </c>
      <c r="K14" s="37">
        <v>16</v>
      </c>
      <c r="L14" s="37">
        <v>13</v>
      </c>
      <c r="M14" s="37">
        <v>159</v>
      </c>
      <c r="N14" s="32"/>
      <c r="O14" s="24"/>
      <c r="P14" s="24"/>
      <c r="Q14" s="24"/>
    </row>
    <row r="15" spans="1:17" ht="15.75" thickBot="1" x14ac:dyDescent="0.3">
      <c r="A15" s="9" t="s">
        <v>41</v>
      </c>
      <c r="B15" s="37">
        <v>311</v>
      </c>
      <c r="C15" s="37">
        <v>24</v>
      </c>
      <c r="D15" s="37">
        <v>48</v>
      </c>
      <c r="E15" s="37">
        <v>383</v>
      </c>
      <c r="F15" s="37">
        <v>21</v>
      </c>
      <c r="G15" s="37">
        <v>1</v>
      </c>
      <c r="H15" s="37">
        <v>6</v>
      </c>
      <c r="I15" s="37">
        <v>28</v>
      </c>
      <c r="J15" s="37">
        <v>332</v>
      </c>
      <c r="K15" s="37">
        <v>25</v>
      </c>
      <c r="L15" s="37">
        <v>54</v>
      </c>
      <c r="M15" s="37">
        <v>411</v>
      </c>
      <c r="N15" s="32"/>
      <c r="O15" s="24"/>
      <c r="P15" s="24"/>
      <c r="Q15" s="24"/>
    </row>
    <row r="16" spans="1:17" ht="15.75" thickBot="1" x14ac:dyDescent="0.3">
      <c r="A16" s="3" t="s">
        <v>23</v>
      </c>
      <c r="B16" s="6">
        <v>2197</v>
      </c>
      <c r="C16" s="6">
        <v>148</v>
      </c>
      <c r="D16" s="6">
        <v>175</v>
      </c>
      <c r="E16" s="6">
        <v>2520</v>
      </c>
      <c r="F16" s="6">
        <v>160</v>
      </c>
      <c r="G16" s="6">
        <v>28</v>
      </c>
      <c r="H16" s="6">
        <v>26</v>
      </c>
      <c r="I16" s="6">
        <v>214</v>
      </c>
      <c r="J16" s="6">
        <v>2357</v>
      </c>
      <c r="K16" s="6">
        <v>176</v>
      </c>
      <c r="L16" s="6">
        <v>201</v>
      </c>
      <c r="M16" s="6">
        <v>2734</v>
      </c>
      <c r="N16" s="26"/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2" t="s">
        <v>0</v>
      </c>
      <c r="C19" s="43"/>
      <c r="D19" s="43"/>
      <c r="E19" s="42" t="s">
        <v>1</v>
      </c>
      <c r="F19" s="43"/>
      <c r="G19" s="43"/>
      <c r="H19" s="42" t="s">
        <v>2</v>
      </c>
      <c r="I19" s="43"/>
      <c r="J19" s="43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0.88719512195121952</v>
      </c>
      <c r="C21" s="24">
        <f t="shared" ref="C21:D21" si="0">IF($E9=0,"-",(C9/$E9))</f>
        <v>5.4878048780487805E-2</v>
      </c>
      <c r="D21" s="24">
        <f t="shared" si="0"/>
        <v>5.7926829268292686E-2</v>
      </c>
      <c r="E21" s="24">
        <f>IF($I9=0,"-",(F9/$I9))</f>
        <v>0.75144508670520227</v>
      </c>
      <c r="F21" s="24">
        <f t="shared" ref="F21:G21" si="1">IF($I9=0,"-",(G9/$I9))</f>
        <v>0.13872832369942195</v>
      </c>
      <c r="G21" s="24">
        <f t="shared" si="1"/>
        <v>0.10982658959537572</v>
      </c>
      <c r="H21" s="24">
        <f>IF($M9=0,"-",(J9/$M9))</f>
        <v>0.87622606258757585</v>
      </c>
      <c r="I21" s="24">
        <f t="shared" ref="I21:J21" si="2">IF($M9=0,"-",(K9/$M9))</f>
        <v>6.1653432975245212E-2</v>
      </c>
      <c r="J21" s="24">
        <f t="shared" si="2"/>
        <v>6.212050443717889E-2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0.8125</v>
      </c>
      <c r="C22" s="24">
        <f t="shared" si="3"/>
        <v>0.125</v>
      </c>
      <c r="D22" s="24">
        <f t="shared" si="3"/>
        <v>6.25E-2</v>
      </c>
      <c r="E22" s="24" t="str">
        <f t="shared" ref="E22:G22" si="4">IF($I10=0,"-",(F10/$I10))</f>
        <v>-</v>
      </c>
      <c r="F22" s="24" t="str">
        <f t="shared" si="4"/>
        <v>-</v>
      </c>
      <c r="G22" s="24" t="str">
        <f t="shared" si="4"/>
        <v>-</v>
      </c>
      <c r="H22" s="24">
        <f t="shared" ref="H22:H28" si="5">IF($M10=0,"-",(J10/$M10))</f>
        <v>0.8125</v>
      </c>
      <c r="I22" s="24">
        <f t="shared" ref="I22:I28" si="6">IF($M10=0,"-",(K10/$M10))</f>
        <v>0.125</v>
      </c>
      <c r="J22" s="24">
        <f t="shared" ref="J22:J28" si="7">IF($M10=0,"-",(L10/$M10))</f>
        <v>6.25E-2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 t="str">
        <f>IF($E13=0,"-",(B13/$E13))</f>
        <v>-</v>
      </c>
      <c r="C25" s="24" t="str">
        <f t="shared" ref="C25:D25" si="11">IF($E13=0,"-",(C13/$E13))</f>
        <v>-</v>
      </c>
      <c r="D25" s="24" t="str">
        <f t="shared" si="11"/>
        <v>-</v>
      </c>
      <c r="E25" s="24">
        <f t="shared" ref="E25:G25" si="12">IF($I13=0,"-",(F13/$I13))</f>
        <v>0.5</v>
      </c>
      <c r="F25" s="24">
        <f t="shared" si="12"/>
        <v>0.5</v>
      </c>
      <c r="G25" s="24">
        <f t="shared" si="12"/>
        <v>0</v>
      </c>
      <c r="H25" s="24">
        <f t="shared" si="5"/>
        <v>0.5</v>
      </c>
      <c r="I25" s="24">
        <f t="shared" si="6"/>
        <v>0.5</v>
      </c>
      <c r="J25" s="24">
        <f t="shared" si="7"/>
        <v>0</v>
      </c>
    </row>
    <row r="26" spans="1:15" ht="26.25" thickBot="1" x14ac:dyDescent="0.3">
      <c r="A26" s="9" t="s">
        <v>40</v>
      </c>
      <c r="B26" s="24">
        <f t="shared" ref="B26:D26" si="13">IF($E14=0,"-",(B14/$E14))</f>
        <v>0.82432432432432434</v>
      </c>
      <c r="C26" s="24">
        <f t="shared" si="13"/>
        <v>9.45945945945946E-2</v>
      </c>
      <c r="D26" s="24">
        <f t="shared" si="13"/>
        <v>8.1081081081081086E-2</v>
      </c>
      <c r="E26" s="24">
        <f t="shared" ref="E26:G26" si="14">IF($I14=0,"-",(F14/$I14))</f>
        <v>0.72727272727272729</v>
      </c>
      <c r="F26" s="24">
        <f t="shared" si="14"/>
        <v>0.18181818181818182</v>
      </c>
      <c r="G26" s="24">
        <f t="shared" si="14"/>
        <v>9.0909090909090912E-2</v>
      </c>
      <c r="H26" s="24">
        <f t="shared" si="5"/>
        <v>0.8176100628930818</v>
      </c>
      <c r="I26" s="24">
        <f t="shared" si="6"/>
        <v>0.10062893081761007</v>
      </c>
      <c r="J26" s="24">
        <f t="shared" si="7"/>
        <v>8.1761006289308172E-2</v>
      </c>
    </row>
    <row r="27" spans="1:15" ht="15.75" thickBot="1" x14ac:dyDescent="0.3">
      <c r="A27" s="9" t="s">
        <v>41</v>
      </c>
      <c r="B27" s="24">
        <f t="shared" ref="B27:D28" si="15">IF($E15=0,"-",(B15/$E15))</f>
        <v>0.81201044386422971</v>
      </c>
      <c r="C27" s="24">
        <f t="shared" si="15"/>
        <v>6.2663185378590072E-2</v>
      </c>
      <c r="D27" s="24">
        <f t="shared" si="15"/>
        <v>0.12532637075718014</v>
      </c>
      <c r="E27" s="24">
        <f t="shared" ref="E27:G27" si="16">IF($I15=0,"-",(F15/$I15))</f>
        <v>0.75</v>
      </c>
      <c r="F27" s="24">
        <f t="shared" si="16"/>
        <v>3.5714285714285712E-2</v>
      </c>
      <c r="G27" s="24">
        <f t="shared" si="16"/>
        <v>0.21428571428571427</v>
      </c>
      <c r="H27" s="24">
        <f t="shared" si="5"/>
        <v>0.80778588807785889</v>
      </c>
      <c r="I27" s="24">
        <f t="shared" si="6"/>
        <v>6.0827250608272508E-2</v>
      </c>
      <c r="J27" s="24">
        <f t="shared" si="7"/>
        <v>0.13138686131386862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0.87182539682539684</v>
      </c>
      <c r="C28" s="7">
        <f t="shared" si="15"/>
        <v>5.873015873015873E-2</v>
      </c>
      <c r="D28" s="7">
        <f t="shared" si="15"/>
        <v>6.9444444444444448E-2</v>
      </c>
      <c r="E28" s="7">
        <f t="shared" ref="E28:G28" si="17">IF($I16=0,"-",(F16/$I16))</f>
        <v>0.74766355140186913</v>
      </c>
      <c r="F28" s="7">
        <f t="shared" si="17"/>
        <v>0.13084112149532709</v>
      </c>
      <c r="G28" s="7">
        <f t="shared" si="17"/>
        <v>0.12149532710280374</v>
      </c>
      <c r="H28" s="7">
        <f t="shared" si="5"/>
        <v>0.86210680321872712</v>
      </c>
      <c r="I28" s="7">
        <f t="shared" si="6"/>
        <v>6.4374542794440381E-2</v>
      </c>
      <c r="J28" s="7">
        <f t="shared" si="7"/>
        <v>7.351865398683248E-2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zoomScale="90" zoomScaleNormal="90" workbookViewId="0">
      <selection activeCell="H74" sqref="H7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9.42578125" hidden="1" customWidth="1"/>
    <col min="16" max="16" width="0.140625" customWidth="1"/>
    <col min="17" max="17" width="13.5703125" customWidth="1"/>
    <col min="26" max="26" width="11.42578125" customWidth="1"/>
  </cols>
  <sheetData>
    <row r="5" spans="1:17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7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65</v>
      </c>
      <c r="I6" s="43"/>
      <c r="J6" s="43"/>
      <c r="K6" s="42" t="s">
        <v>2</v>
      </c>
      <c r="L6" s="43"/>
      <c r="M6" s="43"/>
      <c r="O6" s="34"/>
    </row>
    <row r="7" spans="1:17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5">
        <v>2024</v>
      </c>
    </row>
    <row r="8" spans="1:17" ht="15.75" thickBot="1" x14ac:dyDescent="0.3">
      <c r="A8" s="2" t="s">
        <v>3</v>
      </c>
      <c r="B8" s="38">
        <v>241</v>
      </c>
      <c r="C8" s="38">
        <v>15</v>
      </c>
      <c r="D8" s="38">
        <v>11</v>
      </c>
      <c r="E8" s="38">
        <v>8</v>
      </c>
      <c r="F8" s="38">
        <v>0</v>
      </c>
      <c r="G8" s="38">
        <v>4</v>
      </c>
      <c r="H8" s="38">
        <v>29</v>
      </c>
      <c r="I8" s="38">
        <v>6</v>
      </c>
      <c r="J8" s="38">
        <v>6</v>
      </c>
      <c r="K8" s="38">
        <v>279</v>
      </c>
      <c r="L8" s="38">
        <v>21</v>
      </c>
      <c r="M8" s="38">
        <v>21</v>
      </c>
      <c r="N8">
        <f>+K8+L8+M8</f>
        <v>321</v>
      </c>
      <c r="O8" s="36">
        <v>8799472</v>
      </c>
      <c r="P8" s="28">
        <f t="shared" ref="P8:P24" si="0">+N8/O8*100000</f>
        <v>3.6479461494962422</v>
      </c>
      <c r="Q8" s="25"/>
    </row>
    <row r="9" spans="1:17" ht="15.75" thickBot="1" x14ac:dyDescent="0.3">
      <c r="A9" s="2" t="s">
        <v>4</v>
      </c>
      <c r="B9" s="38">
        <v>68</v>
      </c>
      <c r="C9" s="38">
        <v>5</v>
      </c>
      <c r="D9" s="38">
        <v>2</v>
      </c>
      <c r="E9" s="38">
        <v>0</v>
      </c>
      <c r="F9" s="38">
        <v>0</v>
      </c>
      <c r="G9" s="38">
        <v>0</v>
      </c>
      <c r="H9" s="38">
        <v>6</v>
      </c>
      <c r="I9" s="38">
        <v>1</v>
      </c>
      <c r="J9" s="38">
        <v>1</v>
      </c>
      <c r="K9" s="38">
        <v>74</v>
      </c>
      <c r="L9" s="38">
        <v>6</v>
      </c>
      <c r="M9" s="38">
        <v>3</v>
      </c>
      <c r="N9">
        <f t="shared" ref="N9:N24" si="1">+K9+L9+M9</f>
        <v>83</v>
      </c>
      <c r="O9" s="36">
        <v>1346806</v>
      </c>
      <c r="P9" s="28">
        <f t="shared" si="0"/>
        <v>6.162728707772315</v>
      </c>
      <c r="Q9" s="25"/>
    </row>
    <row r="10" spans="1:17" ht="15.75" thickBot="1" x14ac:dyDescent="0.3">
      <c r="A10" s="2" t="s">
        <v>5</v>
      </c>
      <c r="B10" s="38">
        <v>27</v>
      </c>
      <c r="C10" s="38">
        <v>2</v>
      </c>
      <c r="D10" s="38">
        <v>2</v>
      </c>
      <c r="E10" s="38">
        <v>0</v>
      </c>
      <c r="F10" s="38">
        <v>0</v>
      </c>
      <c r="G10" s="38">
        <v>0</v>
      </c>
      <c r="H10" s="38">
        <v>1</v>
      </c>
      <c r="I10" s="38">
        <v>0</v>
      </c>
      <c r="J10" s="38">
        <v>0</v>
      </c>
      <c r="K10" s="38">
        <v>28</v>
      </c>
      <c r="L10" s="38">
        <v>2</v>
      </c>
      <c r="M10" s="38">
        <v>2</v>
      </c>
      <c r="N10">
        <f t="shared" si="1"/>
        <v>32</v>
      </c>
      <c r="O10" s="36">
        <v>1008328</v>
      </c>
      <c r="P10" s="28">
        <f t="shared" si="0"/>
        <v>3.1735705048357281</v>
      </c>
      <c r="Q10" s="25"/>
    </row>
    <row r="11" spans="1:17" ht="15.75" thickBot="1" x14ac:dyDescent="0.3">
      <c r="A11" s="2" t="s">
        <v>6</v>
      </c>
      <c r="B11" s="38">
        <v>90</v>
      </c>
      <c r="C11" s="38">
        <v>15</v>
      </c>
      <c r="D11" s="38">
        <v>5</v>
      </c>
      <c r="E11" s="38">
        <v>2</v>
      </c>
      <c r="F11" s="38">
        <v>0</v>
      </c>
      <c r="G11" s="38">
        <v>0</v>
      </c>
      <c r="H11" s="38">
        <v>10</v>
      </c>
      <c r="I11" s="38">
        <v>4</v>
      </c>
      <c r="J11" s="38">
        <v>1</v>
      </c>
      <c r="K11" s="38">
        <v>103</v>
      </c>
      <c r="L11" s="38">
        <v>19</v>
      </c>
      <c r="M11" s="38">
        <v>6</v>
      </c>
      <c r="N11">
        <f t="shared" si="1"/>
        <v>128</v>
      </c>
      <c r="O11" s="36">
        <v>1234106</v>
      </c>
      <c r="P11" s="28">
        <f t="shared" si="0"/>
        <v>10.371880535383507</v>
      </c>
      <c r="Q11" s="25"/>
    </row>
    <row r="12" spans="1:17" ht="15.75" thickBot="1" x14ac:dyDescent="0.3">
      <c r="A12" s="2" t="s">
        <v>7</v>
      </c>
      <c r="B12" s="38">
        <v>101</v>
      </c>
      <c r="C12" s="38">
        <v>7</v>
      </c>
      <c r="D12" s="38">
        <v>11</v>
      </c>
      <c r="E12" s="38">
        <v>11</v>
      </c>
      <c r="F12" s="38">
        <v>1</v>
      </c>
      <c r="G12" s="38">
        <v>0</v>
      </c>
      <c r="H12" s="38">
        <v>13</v>
      </c>
      <c r="I12" s="38">
        <v>0</v>
      </c>
      <c r="J12" s="38">
        <v>3</v>
      </c>
      <c r="K12" s="38">
        <v>125</v>
      </c>
      <c r="L12" s="38">
        <v>8</v>
      </c>
      <c r="M12" s="38">
        <v>14</v>
      </c>
      <c r="N12">
        <f t="shared" si="1"/>
        <v>147</v>
      </c>
      <c r="O12" s="36">
        <v>2240626</v>
      </c>
      <c r="P12" s="28">
        <f t="shared" si="0"/>
        <v>6.5606665280149397</v>
      </c>
      <c r="Q12" s="25"/>
    </row>
    <row r="13" spans="1:17" ht="15.75" thickBot="1" x14ac:dyDescent="0.3">
      <c r="A13" s="2" t="s">
        <v>8</v>
      </c>
      <c r="B13" s="38">
        <v>24</v>
      </c>
      <c r="C13" s="38">
        <v>3</v>
      </c>
      <c r="D13" s="38">
        <v>1</v>
      </c>
      <c r="E13" s="38">
        <v>2</v>
      </c>
      <c r="F13" s="38">
        <v>0</v>
      </c>
      <c r="G13" s="38">
        <v>0</v>
      </c>
      <c r="H13" s="38">
        <v>2</v>
      </c>
      <c r="I13" s="38">
        <v>0</v>
      </c>
      <c r="J13" s="38">
        <v>1</v>
      </c>
      <c r="K13" s="38">
        <v>29</v>
      </c>
      <c r="L13" s="38">
        <v>3</v>
      </c>
      <c r="M13" s="38">
        <v>2</v>
      </c>
      <c r="N13">
        <f t="shared" si="1"/>
        <v>34</v>
      </c>
      <c r="O13" s="36">
        <v>591004</v>
      </c>
      <c r="P13" s="28">
        <f t="shared" si="0"/>
        <v>5.7529221460430051</v>
      </c>
      <c r="Q13" s="25"/>
    </row>
    <row r="14" spans="1:17" ht="15.75" thickBot="1" x14ac:dyDescent="0.3">
      <c r="A14" s="2" t="s">
        <v>9</v>
      </c>
      <c r="B14" s="38">
        <v>44</v>
      </c>
      <c r="C14" s="38">
        <v>2</v>
      </c>
      <c r="D14" s="38">
        <v>1</v>
      </c>
      <c r="E14" s="38">
        <v>2</v>
      </c>
      <c r="F14" s="38">
        <v>0</v>
      </c>
      <c r="G14" s="38">
        <v>0</v>
      </c>
      <c r="H14" s="38">
        <v>4</v>
      </c>
      <c r="I14" s="38">
        <v>0</v>
      </c>
      <c r="J14" s="38">
        <v>1</v>
      </c>
      <c r="K14" s="38">
        <v>50</v>
      </c>
      <c r="L14" s="38">
        <v>2</v>
      </c>
      <c r="M14" s="38">
        <v>2</v>
      </c>
      <c r="N14">
        <f t="shared" si="1"/>
        <v>54</v>
      </c>
      <c r="O14" s="36">
        <v>2389109</v>
      </c>
      <c r="P14" s="28">
        <f t="shared" si="0"/>
        <v>2.2602568572635238</v>
      </c>
      <c r="Q14" s="25"/>
    </row>
    <row r="15" spans="1:17" ht="15.75" thickBot="1" x14ac:dyDescent="0.3">
      <c r="A15" s="2" t="s">
        <v>10</v>
      </c>
      <c r="B15" s="38">
        <v>48</v>
      </c>
      <c r="C15" s="38">
        <v>0</v>
      </c>
      <c r="D15" s="38">
        <v>3</v>
      </c>
      <c r="E15" s="38">
        <v>0</v>
      </c>
      <c r="F15" s="38">
        <v>0</v>
      </c>
      <c r="G15" s="38">
        <v>1</v>
      </c>
      <c r="H15" s="38">
        <v>1</v>
      </c>
      <c r="I15" s="38">
        <v>0</v>
      </c>
      <c r="J15" s="38">
        <v>0</v>
      </c>
      <c r="K15" s="38">
        <v>49</v>
      </c>
      <c r="L15" s="38">
        <v>0</v>
      </c>
      <c r="M15" s="38">
        <v>4</v>
      </c>
      <c r="N15">
        <f t="shared" si="1"/>
        <v>53</v>
      </c>
      <c r="O15" s="36">
        <v>2103588</v>
      </c>
      <c r="P15" s="28">
        <f t="shared" si="0"/>
        <v>2.5195047699454456</v>
      </c>
      <c r="Q15" s="25"/>
    </row>
    <row r="16" spans="1:17" ht="15.75" thickBot="1" x14ac:dyDescent="0.3">
      <c r="A16" s="2" t="s">
        <v>11</v>
      </c>
      <c r="B16" s="38">
        <v>452</v>
      </c>
      <c r="C16" s="38">
        <v>26</v>
      </c>
      <c r="D16" s="38">
        <v>29</v>
      </c>
      <c r="E16" s="38">
        <v>58</v>
      </c>
      <c r="F16" s="38">
        <v>7</v>
      </c>
      <c r="G16" s="38">
        <v>5</v>
      </c>
      <c r="H16" s="38">
        <v>133</v>
      </c>
      <c r="I16" s="38">
        <v>8</v>
      </c>
      <c r="J16" s="38">
        <v>19</v>
      </c>
      <c r="K16" s="38">
        <v>650</v>
      </c>
      <c r="L16" s="38">
        <v>41</v>
      </c>
      <c r="M16" s="38">
        <v>53</v>
      </c>
      <c r="N16">
        <f t="shared" si="1"/>
        <v>744</v>
      </c>
      <c r="O16" s="36">
        <v>8044095</v>
      </c>
      <c r="P16" s="28">
        <f t="shared" si="0"/>
        <v>9.2490205548293503</v>
      </c>
      <c r="Q16" s="25"/>
    </row>
    <row r="17" spans="1:17" ht="15.75" thickBot="1" x14ac:dyDescent="0.3">
      <c r="A17" s="2" t="s">
        <v>24</v>
      </c>
      <c r="B17" s="38">
        <v>228</v>
      </c>
      <c r="C17" s="38">
        <v>13</v>
      </c>
      <c r="D17" s="38">
        <v>16</v>
      </c>
      <c r="E17" s="38">
        <v>13</v>
      </c>
      <c r="F17" s="38">
        <v>2</v>
      </c>
      <c r="G17" s="38">
        <v>0</v>
      </c>
      <c r="H17" s="38">
        <v>50</v>
      </c>
      <c r="I17" s="38">
        <v>1</v>
      </c>
      <c r="J17" s="38">
        <v>1</v>
      </c>
      <c r="K17" s="38">
        <v>297</v>
      </c>
      <c r="L17" s="38">
        <v>16</v>
      </c>
      <c r="M17" s="38">
        <v>17</v>
      </c>
      <c r="N17">
        <f t="shared" si="1"/>
        <v>330</v>
      </c>
      <c r="O17" s="36">
        <v>5338333</v>
      </c>
      <c r="P17" s="28">
        <f t="shared" si="0"/>
        <v>6.1817050378835496</v>
      </c>
      <c r="Q17" s="25"/>
    </row>
    <row r="18" spans="1:17" ht="15.75" thickBot="1" x14ac:dyDescent="0.3">
      <c r="A18" s="2" t="s">
        <v>12</v>
      </c>
      <c r="B18" s="38">
        <v>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8">
        <v>0</v>
      </c>
      <c r="J18" s="38">
        <v>0</v>
      </c>
      <c r="K18" s="38">
        <v>8</v>
      </c>
      <c r="L18" s="38">
        <v>0</v>
      </c>
      <c r="M18" s="38">
        <v>0</v>
      </c>
      <c r="N18">
        <f t="shared" si="1"/>
        <v>8</v>
      </c>
      <c r="O18" s="36">
        <v>1052190</v>
      </c>
      <c r="P18" s="28">
        <f t="shared" si="0"/>
        <v>0.76031895380111958</v>
      </c>
      <c r="Q18" s="25"/>
    </row>
    <row r="19" spans="1:17" ht="15.75" thickBot="1" x14ac:dyDescent="0.3">
      <c r="A19" s="2" t="s">
        <v>13</v>
      </c>
      <c r="B19" s="38">
        <v>58</v>
      </c>
      <c r="C19" s="38">
        <v>5</v>
      </c>
      <c r="D19" s="38">
        <v>5</v>
      </c>
      <c r="E19" s="38">
        <v>4</v>
      </c>
      <c r="F19" s="38">
        <v>0</v>
      </c>
      <c r="G19" s="38">
        <v>0</v>
      </c>
      <c r="H19" s="38">
        <v>4</v>
      </c>
      <c r="I19" s="38">
        <v>0</v>
      </c>
      <c r="J19" s="38">
        <v>2</v>
      </c>
      <c r="K19" s="38">
        <v>67</v>
      </c>
      <c r="L19" s="38">
        <v>6</v>
      </c>
      <c r="M19" s="38">
        <v>7</v>
      </c>
      <c r="N19">
        <f t="shared" si="1"/>
        <v>80</v>
      </c>
      <c r="O19" s="36">
        <v>2706125</v>
      </c>
      <c r="P19" s="28">
        <f t="shared" si="0"/>
        <v>2.9562566400295625</v>
      </c>
      <c r="Q19" s="25"/>
    </row>
    <row r="20" spans="1:17" ht="15.75" thickBot="1" x14ac:dyDescent="0.3">
      <c r="A20" s="2" t="s">
        <v>14</v>
      </c>
      <c r="B20" s="38">
        <v>233</v>
      </c>
      <c r="C20" s="38">
        <v>10</v>
      </c>
      <c r="D20" s="38">
        <v>15</v>
      </c>
      <c r="E20" s="38">
        <v>18</v>
      </c>
      <c r="F20" s="38">
        <v>1</v>
      </c>
      <c r="G20" s="38">
        <v>2</v>
      </c>
      <c r="H20" s="38">
        <v>35</v>
      </c>
      <c r="I20" s="38">
        <v>1</v>
      </c>
      <c r="J20" s="38">
        <v>12</v>
      </c>
      <c r="K20" s="38">
        <v>287</v>
      </c>
      <c r="L20" s="38">
        <v>12</v>
      </c>
      <c r="M20" s="38">
        <v>30</v>
      </c>
      <c r="N20">
        <f t="shared" si="1"/>
        <v>329</v>
      </c>
      <c r="O20" s="36">
        <v>7033087</v>
      </c>
      <c r="P20" s="28">
        <f t="shared" si="0"/>
        <v>4.677888955447302</v>
      </c>
      <c r="Q20" s="25"/>
    </row>
    <row r="21" spans="1:17" ht="15.75" thickBot="1" x14ac:dyDescent="0.3">
      <c r="A21" s="2" t="s">
        <v>15</v>
      </c>
      <c r="B21" s="38">
        <v>45</v>
      </c>
      <c r="C21" s="38">
        <v>1</v>
      </c>
      <c r="D21" s="38">
        <v>5</v>
      </c>
      <c r="E21" s="38">
        <v>1</v>
      </c>
      <c r="F21" s="38">
        <v>0</v>
      </c>
      <c r="G21" s="38">
        <v>0</v>
      </c>
      <c r="H21" s="38">
        <v>8</v>
      </c>
      <c r="I21" s="38">
        <v>2</v>
      </c>
      <c r="J21" s="38">
        <v>0</v>
      </c>
      <c r="K21" s="38">
        <v>54</v>
      </c>
      <c r="L21" s="38">
        <v>3</v>
      </c>
      <c r="M21" s="38">
        <v>5</v>
      </c>
      <c r="N21">
        <f t="shared" si="1"/>
        <v>62</v>
      </c>
      <c r="O21" s="36">
        <v>1572511</v>
      </c>
      <c r="P21" s="28">
        <f t="shared" si="0"/>
        <v>3.9427387153412599</v>
      </c>
      <c r="Q21" s="25"/>
    </row>
    <row r="22" spans="1:17" ht="15.75" thickBot="1" x14ac:dyDescent="0.3">
      <c r="A22" s="2" t="s">
        <v>16</v>
      </c>
      <c r="B22" s="38">
        <v>16</v>
      </c>
      <c r="C22" s="38">
        <v>2</v>
      </c>
      <c r="D22" s="38">
        <v>2</v>
      </c>
      <c r="E22" s="38">
        <v>2</v>
      </c>
      <c r="F22" s="38">
        <v>2</v>
      </c>
      <c r="G22" s="38">
        <v>0</v>
      </c>
      <c r="H22" s="38">
        <v>2</v>
      </c>
      <c r="I22" s="38">
        <v>0</v>
      </c>
      <c r="J22" s="38">
        <v>1</v>
      </c>
      <c r="K22" s="38">
        <v>20</v>
      </c>
      <c r="L22" s="38">
        <v>4</v>
      </c>
      <c r="M22" s="38">
        <v>3</v>
      </c>
      <c r="N22">
        <f t="shared" si="1"/>
        <v>27</v>
      </c>
      <c r="O22" s="36">
        <v>679181</v>
      </c>
      <c r="P22" s="28">
        <f t="shared" si="0"/>
        <v>3.9753762251888674</v>
      </c>
      <c r="Q22" s="25"/>
    </row>
    <row r="23" spans="1:17" ht="15.75" thickBot="1" x14ac:dyDescent="0.3">
      <c r="A23" s="2" t="s">
        <v>17</v>
      </c>
      <c r="B23" s="38">
        <v>59</v>
      </c>
      <c r="C23" s="38">
        <v>2</v>
      </c>
      <c r="D23" s="38">
        <v>6</v>
      </c>
      <c r="E23" s="38">
        <v>1</v>
      </c>
      <c r="F23" s="38">
        <v>1</v>
      </c>
      <c r="G23" s="38">
        <v>0</v>
      </c>
      <c r="H23" s="38">
        <v>10</v>
      </c>
      <c r="I23" s="38">
        <v>1</v>
      </c>
      <c r="J23" s="38">
        <v>0</v>
      </c>
      <c r="K23" s="38">
        <v>70</v>
      </c>
      <c r="L23" s="38">
        <v>5</v>
      </c>
      <c r="M23" s="38">
        <v>6</v>
      </c>
      <c r="N23">
        <f t="shared" si="1"/>
        <v>81</v>
      </c>
      <c r="O23" s="36">
        <v>2229924</v>
      </c>
      <c r="P23" s="28">
        <f t="shared" si="0"/>
        <v>3.6324107906816554</v>
      </c>
      <c r="Q23" s="25"/>
    </row>
    <row r="24" spans="1:17" ht="15.75" thickBot="1" x14ac:dyDescent="0.3">
      <c r="A24" s="2" t="s">
        <v>18</v>
      </c>
      <c r="B24" s="38">
        <v>5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2</v>
      </c>
      <c r="I24" s="38">
        <v>0</v>
      </c>
      <c r="J24" s="38">
        <v>0</v>
      </c>
      <c r="K24" s="38">
        <v>7</v>
      </c>
      <c r="L24" s="38">
        <v>0</v>
      </c>
      <c r="M24" s="38">
        <v>0</v>
      </c>
      <c r="N24">
        <f t="shared" si="1"/>
        <v>7</v>
      </c>
      <c r="O24" s="36">
        <v>324319</v>
      </c>
      <c r="P24" s="28">
        <f t="shared" si="0"/>
        <v>2.1583687665539175</v>
      </c>
      <c r="Q24" s="25"/>
    </row>
    <row r="25" spans="1:17" ht="15.75" thickBot="1" x14ac:dyDescent="0.3">
      <c r="A25" s="3" t="s">
        <v>23</v>
      </c>
      <c r="B25" s="6">
        <v>1746</v>
      </c>
      <c r="C25" s="6">
        <v>108</v>
      </c>
      <c r="D25" s="6">
        <v>114</v>
      </c>
      <c r="E25" s="6">
        <v>122</v>
      </c>
      <c r="F25" s="6">
        <v>14</v>
      </c>
      <c r="G25" s="6">
        <v>12</v>
      </c>
      <c r="H25" s="6">
        <v>311</v>
      </c>
      <c r="I25" s="6">
        <v>24</v>
      </c>
      <c r="J25" s="6">
        <v>48</v>
      </c>
      <c r="K25" s="6">
        <v>2197</v>
      </c>
      <c r="L25" s="6">
        <v>148</v>
      </c>
      <c r="M25" s="6">
        <v>175</v>
      </c>
      <c r="N25" s="6">
        <f t="shared" ref="N25:P25" si="2">SUM(N8:N24)</f>
        <v>2520</v>
      </c>
      <c r="O25" s="36">
        <v>48692804</v>
      </c>
      <c r="P25" s="6">
        <f t="shared" si="2"/>
        <v>77.983560838511309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66</v>
      </c>
      <c r="K27" s="25"/>
      <c r="L27" s="25"/>
      <c r="M27" s="25"/>
    </row>
    <row r="29" spans="1:17" x14ac:dyDescent="0.25">
      <c r="A29" s="42" t="s">
        <v>1</v>
      </c>
      <c r="B29" s="39" t="s">
        <v>33</v>
      </c>
      <c r="C29" s="40"/>
      <c r="D29" s="40"/>
      <c r="E29" s="41"/>
      <c r="F29" s="41"/>
      <c r="G29" s="41"/>
      <c r="H29" s="41"/>
      <c r="I29" s="41"/>
      <c r="J29" s="41"/>
      <c r="K29" s="41"/>
      <c r="L29" s="41"/>
      <c r="M29" s="41"/>
    </row>
    <row r="30" spans="1:17" ht="24" customHeight="1" x14ac:dyDescent="0.25">
      <c r="A30" s="41"/>
      <c r="B30" s="42" t="s">
        <v>30</v>
      </c>
      <c r="C30" s="43"/>
      <c r="D30" s="43"/>
      <c r="E30" s="42" t="s">
        <v>31</v>
      </c>
      <c r="F30" s="43"/>
      <c r="G30" s="43"/>
      <c r="H30" s="42" t="s">
        <v>32</v>
      </c>
      <c r="I30" s="43"/>
      <c r="J30" s="43"/>
      <c r="K30" s="42" t="s">
        <v>2</v>
      </c>
      <c r="L30" s="43"/>
      <c r="M30" s="43"/>
    </row>
    <row r="31" spans="1:17" ht="51" x14ac:dyDescent="0.25">
      <c r="A31" s="41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 s="38">
        <v>7</v>
      </c>
      <c r="C32" s="38">
        <v>1</v>
      </c>
      <c r="D32" s="38">
        <v>2</v>
      </c>
      <c r="E32" s="38">
        <v>0</v>
      </c>
      <c r="F32" s="38">
        <v>0</v>
      </c>
      <c r="G32" s="38">
        <v>1</v>
      </c>
      <c r="H32" s="38">
        <v>1</v>
      </c>
      <c r="I32" s="38">
        <v>1</v>
      </c>
      <c r="J32" s="38">
        <v>1</v>
      </c>
      <c r="K32" s="38">
        <v>9</v>
      </c>
      <c r="L32" s="38">
        <v>2</v>
      </c>
      <c r="M32" s="38">
        <v>4</v>
      </c>
      <c r="Q32" s="25"/>
    </row>
    <row r="33" spans="1:17" ht="15.75" thickBot="1" x14ac:dyDescent="0.3">
      <c r="A33" s="2" t="s">
        <v>4</v>
      </c>
      <c r="B33" s="38">
        <v>10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0</v>
      </c>
      <c r="J33" s="38">
        <v>0</v>
      </c>
      <c r="K33" s="38">
        <v>11</v>
      </c>
      <c r="L33" s="38">
        <v>1</v>
      </c>
      <c r="M33" s="38">
        <v>0</v>
      </c>
      <c r="Q33" s="25"/>
    </row>
    <row r="34" spans="1:17" ht="15.75" thickBot="1" x14ac:dyDescent="0.3">
      <c r="A34" s="2" t="s">
        <v>5</v>
      </c>
      <c r="B34" s="38">
        <v>1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1</v>
      </c>
      <c r="L34" s="38">
        <v>0</v>
      </c>
      <c r="M34" s="38">
        <v>0</v>
      </c>
      <c r="Q34" s="25"/>
    </row>
    <row r="35" spans="1:17" ht="15.75" thickBot="1" x14ac:dyDescent="0.3">
      <c r="A35" s="2" t="s">
        <v>6</v>
      </c>
      <c r="B35" s="38">
        <v>18</v>
      </c>
      <c r="C35" s="38">
        <v>3</v>
      </c>
      <c r="D35" s="38">
        <v>1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19</v>
      </c>
      <c r="L35" s="38">
        <v>3</v>
      </c>
      <c r="M35" s="38">
        <v>1</v>
      </c>
      <c r="Q35" s="25"/>
    </row>
    <row r="36" spans="1:17" ht="15.75" thickBot="1" x14ac:dyDescent="0.3">
      <c r="A36" s="2" t="s">
        <v>7</v>
      </c>
      <c r="B36" s="38">
        <v>5</v>
      </c>
      <c r="C36" s="38">
        <v>3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5</v>
      </c>
      <c r="L36" s="38">
        <v>3</v>
      </c>
      <c r="M36" s="38">
        <v>0</v>
      </c>
      <c r="Q36" s="25"/>
    </row>
    <row r="37" spans="1:17" ht="15.75" thickBot="1" x14ac:dyDescent="0.3">
      <c r="A37" s="2" t="s">
        <v>8</v>
      </c>
      <c r="B37" s="38">
        <v>2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1</v>
      </c>
      <c r="I37" s="38">
        <v>0</v>
      </c>
      <c r="J37" s="38">
        <v>1</v>
      </c>
      <c r="K37" s="38">
        <v>3</v>
      </c>
      <c r="L37" s="38">
        <v>0</v>
      </c>
      <c r="M37" s="38">
        <v>2</v>
      </c>
      <c r="Q37" s="25"/>
    </row>
    <row r="38" spans="1:17" ht="15.75" thickBot="1" x14ac:dyDescent="0.3">
      <c r="A38" s="2" t="s">
        <v>9</v>
      </c>
      <c r="B38" s="38">
        <v>10</v>
      </c>
      <c r="C38" s="38">
        <v>0</v>
      </c>
      <c r="D38" s="38">
        <v>0</v>
      </c>
      <c r="E38" s="38">
        <v>0</v>
      </c>
      <c r="F38" s="38">
        <v>1</v>
      </c>
      <c r="G38" s="38">
        <v>0</v>
      </c>
      <c r="H38" s="38">
        <v>0</v>
      </c>
      <c r="I38" s="38">
        <v>0</v>
      </c>
      <c r="J38" s="38">
        <v>0</v>
      </c>
      <c r="K38" s="38">
        <v>10</v>
      </c>
      <c r="L38" s="38">
        <v>1</v>
      </c>
      <c r="M38" s="38">
        <v>0</v>
      </c>
      <c r="Q38" s="25"/>
    </row>
    <row r="39" spans="1:17" ht="15.75" thickBot="1" x14ac:dyDescent="0.3">
      <c r="A39" s="2" t="s">
        <v>10</v>
      </c>
      <c r="B39" s="38">
        <v>4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4</v>
      </c>
      <c r="L39" s="38">
        <v>0</v>
      </c>
      <c r="M39" s="38">
        <v>0</v>
      </c>
      <c r="Q39" s="25"/>
    </row>
    <row r="40" spans="1:17" ht="15.75" thickBot="1" x14ac:dyDescent="0.3">
      <c r="A40" s="2" t="s">
        <v>11</v>
      </c>
      <c r="B40" s="38">
        <v>31</v>
      </c>
      <c r="C40" s="38">
        <v>4</v>
      </c>
      <c r="D40" s="38">
        <v>5</v>
      </c>
      <c r="E40" s="38">
        <v>5</v>
      </c>
      <c r="F40" s="38">
        <v>1</v>
      </c>
      <c r="G40" s="38">
        <v>0</v>
      </c>
      <c r="H40" s="38">
        <v>12</v>
      </c>
      <c r="I40" s="38">
        <v>0</v>
      </c>
      <c r="J40" s="38">
        <v>3</v>
      </c>
      <c r="K40" s="38">
        <v>48</v>
      </c>
      <c r="L40" s="38">
        <v>5</v>
      </c>
      <c r="M40" s="38">
        <v>8</v>
      </c>
      <c r="Q40" s="25"/>
    </row>
    <row r="41" spans="1:17" ht="15.75" thickBot="1" x14ac:dyDescent="0.3">
      <c r="A41" s="2" t="s">
        <v>24</v>
      </c>
      <c r="B41" s="38">
        <v>7</v>
      </c>
      <c r="C41" s="38">
        <v>5</v>
      </c>
      <c r="D41" s="38">
        <v>6</v>
      </c>
      <c r="E41" s="38">
        <v>0</v>
      </c>
      <c r="F41" s="38">
        <v>0</v>
      </c>
      <c r="G41" s="38">
        <v>0</v>
      </c>
      <c r="H41" s="38">
        <v>1</v>
      </c>
      <c r="I41" s="38">
        <v>0</v>
      </c>
      <c r="J41" s="38">
        <v>0</v>
      </c>
      <c r="K41" s="38">
        <v>8</v>
      </c>
      <c r="L41" s="38">
        <v>6</v>
      </c>
      <c r="M41" s="38">
        <v>6</v>
      </c>
      <c r="Q41" s="25"/>
    </row>
    <row r="42" spans="1:17" ht="15.75" thickBot="1" x14ac:dyDescent="0.3">
      <c r="A42" s="2" t="s">
        <v>12</v>
      </c>
      <c r="B42" s="38">
        <v>1</v>
      </c>
      <c r="C42" s="38">
        <v>0</v>
      </c>
      <c r="D42" s="38">
        <v>1</v>
      </c>
      <c r="E42" s="38">
        <v>0</v>
      </c>
      <c r="F42" s="38">
        <v>0</v>
      </c>
      <c r="G42" s="38">
        <v>0</v>
      </c>
      <c r="H42" s="38">
        <v>1</v>
      </c>
      <c r="I42" s="38">
        <v>0</v>
      </c>
      <c r="J42" s="38">
        <v>0</v>
      </c>
      <c r="K42" s="38">
        <v>2</v>
      </c>
      <c r="L42" s="38">
        <v>0</v>
      </c>
      <c r="M42" s="38">
        <v>1</v>
      </c>
      <c r="Q42" s="25"/>
    </row>
    <row r="43" spans="1:17" ht="15.75" thickBot="1" x14ac:dyDescent="0.3">
      <c r="A43" s="2" t="s">
        <v>13</v>
      </c>
      <c r="B43" s="38">
        <v>4</v>
      </c>
      <c r="C43" s="38">
        <v>3</v>
      </c>
      <c r="D43" s="38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1</v>
      </c>
      <c r="K43" s="38">
        <v>4</v>
      </c>
      <c r="L43" s="38">
        <v>3</v>
      </c>
      <c r="M43" s="38">
        <v>2</v>
      </c>
      <c r="Q43" s="25"/>
    </row>
    <row r="44" spans="1:17" ht="15.75" thickBot="1" x14ac:dyDescent="0.3">
      <c r="A44" s="2" t="s">
        <v>14</v>
      </c>
      <c r="B44" s="38">
        <v>17</v>
      </c>
      <c r="C44" s="38">
        <v>2</v>
      </c>
      <c r="D44" s="38">
        <v>2</v>
      </c>
      <c r="E44" s="38">
        <v>1</v>
      </c>
      <c r="F44" s="38">
        <v>0</v>
      </c>
      <c r="G44" s="38">
        <v>0</v>
      </c>
      <c r="H44" s="38">
        <v>2</v>
      </c>
      <c r="I44" s="38">
        <v>0</v>
      </c>
      <c r="J44" s="38">
        <v>0</v>
      </c>
      <c r="K44" s="38">
        <v>20</v>
      </c>
      <c r="L44" s="38">
        <v>2</v>
      </c>
      <c r="M44" s="38">
        <v>2</v>
      </c>
      <c r="Q44" s="25"/>
    </row>
    <row r="45" spans="1:17" ht="15.75" thickBot="1" x14ac:dyDescent="0.3">
      <c r="A45" s="2" t="s">
        <v>15</v>
      </c>
      <c r="B45" s="38">
        <v>5</v>
      </c>
      <c r="C45" s="38">
        <v>2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5</v>
      </c>
      <c r="L45" s="38">
        <v>2</v>
      </c>
      <c r="M45" s="38">
        <v>0</v>
      </c>
      <c r="Q45" s="25"/>
    </row>
    <row r="46" spans="1:17" ht="15.75" thickBot="1" x14ac:dyDescent="0.3">
      <c r="A46" s="2" t="s">
        <v>16</v>
      </c>
      <c r="B46" s="38">
        <v>1</v>
      </c>
      <c r="C46" s="38">
        <v>0</v>
      </c>
      <c r="D46" s="38">
        <v>0</v>
      </c>
      <c r="E46" s="38">
        <v>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2</v>
      </c>
      <c r="L46" s="38">
        <v>0</v>
      </c>
      <c r="M46" s="38">
        <v>0</v>
      </c>
      <c r="Q46" s="25"/>
    </row>
    <row r="47" spans="1:17" ht="15.75" thickBot="1" x14ac:dyDescent="0.3">
      <c r="A47" s="2" t="s">
        <v>17</v>
      </c>
      <c r="B47" s="38">
        <v>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2</v>
      </c>
      <c r="I47" s="38">
        <v>0</v>
      </c>
      <c r="J47" s="38">
        <v>0</v>
      </c>
      <c r="K47" s="38">
        <v>8</v>
      </c>
      <c r="L47" s="38">
        <v>0</v>
      </c>
      <c r="M47" s="38">
        <v>0</v>
      </c>
      <c r="Q47" s="25"/>
    </row>
    <row r="48" spans="1:17" ht="15.75" thickBot="1" x14ac:dyDescent="0.3">
      <c r="A48" s="2" t="s">
        <v>18</v>
      </c>
      <c r="B48" s="38">
        <v>1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1</v>
      </c>
      <c r="L48" s="38">
        <v>0</v>
      </c>
      <c r="M48" s="38">
        <v>0</v>
      </c>
      <c r="Q48" s="25"/>
    </row>
    <row r="49" spans="1:17" ht="15.75" thickBot="1" x14ac:dyDescent="0.3">
      <c r="A49" s="3" t="s">
        <v>23</v>
      </c>
      <c r="B49" s="6">
        <v>130</v>
      </c>
      <c r="C49" s="6">
        <v>24</v>
      </c>
      <c r="D49" s="6">
        <v>19</v>
      </c>
      <c r="E49" s="6">
        <v>8</v>
      </c>
      <c r="F49" s="6">
        <v>2</v>
      </c>
      <c r="G49" s="6">
        <v>1</v>
      </c>
      <c r="H49" s="6">
        <v>21</v>
      </c>
      <c r="I49" s="6">
        <v>1</v>
      </c>
      <c r="J49" s="6">
        <v>6</v>
      </c>
      <c r="K49" s="6">
        <v>160</v>
      </c>
      <c r="L49" s="6">
        <v>28</v>
      </c>
      <c r="M49" s="6">
        <v>26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2" t="s">
        <v>2</v>
      </c>
      <c r="B52" s="39" t="s">
        <v>33</v>
      </c>
      <c r="C52" s="40"/>
      <c r="D52" s="40"/>
      <c r="E52" s="41"/>
      <c r="F52" s="41"/>
      <c r="G52" s="41"/>
      <c r="H52" s="41"/>
      <c r="I52" s="41"/>
      <c r="J52" s="41"/>
      <c r="K52" s="41"/>
      <c r="L52" s="41"/>
      <c r="M52" s="41"/>
    </row>
    <row r="53" spans="1:17" ht="24.75" customHeight="1" x14ac:dyDescent="0.25">
      <c r="A53" s="41"/>
      <c r="B53" s="42" t="s">
        <v>30</v>
      </c>
      <c r="C53" s="43"/>
      <c r="D53" s="43"/>
      <c r="E53" s="42" t="s">
        <v>31</v>
      </c>
      <c r="F53" s="43"/>
      <c r="G53" s="43"/>
      <c r="H53" s="42" t="s">
        <v>32</v>
      </c>
      <c r="I53" s="43"/>
      <c r="J53" s="43"/>
      <c r="K53" s="42" t="s">
        <v>2</v>
      </c>
      <c r="L53" s="43"/>
      <c r="M53" s="43"/>
    </row>
    <row r="54" spans="1:17" ht="51" x14ac:dyDescent="0.25">
      <c r="A54" s="41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248</v>
      </c>
      <c r="C55" s="25">
        <f t="shared" ref="C55:M55" si="3">+C8+C32</f>
        <v>16</v>
      </c>
      <c r="D55" s="25">
        <f t="shared" si="3"/>
        <v>13</v>
      </c>
      <c r="E55" s="25">
        <f t="shared" si="3"/>
        <v>8</v>
      </c>
      <c r="F55" s="25">
        <f t="shared" si="3"/>
        <v>0</v>
      </c>
      <c r="G55" s="25">
        <f t="shared" si="3"/>
        <v>5</v>
      </c>
      <c r="H55" s="25">
        <f t="shared" si="3"/>
        <v>30</v>
      </c>
      <c r="I55" s="25">
        <f t="shared" si="3"/>
        <v>7</v>
      </c>
      <c r="J55" s="25">
        <f t="shared" si="3"/>
        <v>7</v>
      </c>
      <c r="K55" s="25">
        <f t="shared" si="3"/>
        <v>288</v>
      </c>
      <c r="L55" s="25">
        <f t="shared" si="3"/>
        <v>23</v>
      </c>
      <c r="M55" s="25">
        <f t="shared" si="3"/>
        <v>25</v>
      </c>
    </row>
    <row r="56" spans="1:17" ht="15.75" thickBot="1" x14ac:dyDescent="0.3">
      <c r="A56" s="2" t="s">
        <v>4</v>
      </c>
      <c r="B56" s="25">
        <f t="shared" ref="B56:M56" si="4">+B9+B33</f>
        <v>78</v>
      </c>
      <c r="C56" s="25">
        <f t="shared" si="4"/>
        <v>6</v>
      </c>
      <c r="D56" s="25">
        <f t="shared" si="4"/>
        <v>2</v>
      </c>
      <c r="E56" s="25">
        <f t="shared" si="4"/>
        <v>0</v>
      </c>
      <c r="F56" s="25">
        <f t="shared" si="4"/>
        <v>0</v>
      </c>
      <c r="G56" s="25">
        <f t="shared" si="4"/>
        <v>0</v>
      </c>
      <c r="H56" s="25">
        <f t="shared" si="4"/>
        <v>7</v>
      </c>
      <c r="I56" s="25">
        <f t="shared" si="4"/>
        <v>1</v>
      </c>
      <c r="J56" s="25">
        <f t="shared" si="4"/>
        <v>1</v>
      </c>
      <c r="K56" s="25">
        <f t="shared" si="4"/>
        <v>85</v>
      </c>
      <c r="L56" s="25">
        <f t="shared" si="4"/>
        <v>7</v>
      </c>
      <c r="M56" s="25">
        <f t="shared" si="4"/>
        <v>3</v>
      </c>
    </row>
    <row r="57" spans="1:17" ht="15.75" thickBot="1" x14ac:dyDescent="0.3">
      <c r="A57" s="2" t="s">
        <v>5</v>
      </c>
      <c r="B57" s="25">
        <f t="shared" ref="B57:M57" si="5">+B10+B34</f>
        <v>28</v>
      </c>
      <c r="C57" s="25">
        <f t="shared" si="5"/>
        <v>2</v>
      </c>
      <c r="D57" s="25">
        <f t="shared" si="5"/>
        <v>2</v>
      </c>
      <c r="E57" s="25">
        <f t="shared" si="5"/>
        <v>0</v>
      </c>
      <c r="F57" s="25">
        <f t="shared" si="5"/>
        <v>0</v>
      </c>
      <c r="G57" s="25">
        <f t="shared" si="5"/>
        <v>0</v>
      </c>
      <c r="H57" s="25">
        <f t="shared" si="5"/>
        <v>1</v>
      </c>
      <c r="I57" s="25">
        <f t="shared" si="5"/>
        <v>0</v>
      </c>
      <c r="J57" s="25">
        <f t="shared" si="5"/>
        <v>0</v>
      </c>
      <c r="K57" s="25">
        <f t="shared" si="5"/>
        <v>29</v>
      </c>
      <c r="L57" s="25">
        <f t="shared" si="5"/>
        <v>2</v>
      </c>
      <c r="M57" s="25">
        <f t="shared" si="5"/>
        <v>2</v>
      </c>
    </row>
    <row r="58" spans="1:17" ht="15.75" thickBot="1" x14ac:dyDescent="0.3">
      <c r="A58" s="2" t="s">
        <v>6</v>
      </c>
      <c r="B58" s="25">
        <f t="shared" ref="B58:M58" si="6">+B11+B35</f>
        <v>108</v>
      </c>
      <c r="C58" s="25">
        <f t="shared" si="6"/>
        <v>18</v>
      </c>
      <c r="D58" s="25">
        <f t="shared" si="6"/>
        <v>6</v>
      </c>
      <c r="E58" s="25">
        <f t="shared" si="6"/>
        <v>3</v>
      </c>
      <c r="F58" s="25">
        <f t="shared" si="6"/>
        <v>0</v>
      </c>
      <c r="G58" s="25">
        <f t="shared" si="6"/>
        <v>0</v>
      </c>
      <c r="H58" s="25">
        <f t="shared" si="6"/>
        <v>10</v>
      </c>
      <c r="I58" s="25">
        <f t="shared" si="6"/>
        <v>4</v>
      </c>
      <c r="J58" s="25">
        <f t="shared" si="6"/>
        <v>1</v>
      </c>
      <c r="K58" s="25">
        <f t="shared" si="6"/>
        <v>122</v>
      </c>
      <c r="L58" s="25">
        <f t="shared" si="6"/>
        <v>22</v>
      </c>
      <c r="M58" s="25">
        <f t="shared" si="6"/>
        <v>7</v>
      </c>
    </row>
    <row r="59" spans="1:17" ht="15.75" thickBot="1" x14ac:dyDescent="0.3">
      <c r="A59" s="2" t="s">
        <v>7</v>
      </c>
      <c r="B59" s="25">
        <f t="shared" ref="B59:M59" si="7">+B12+B36</f>
        <v>106</v>
      </c>
      <c r="C59" s="25">
        <f t="shared" si="7"/>
        <v>10</v>
      </c>
      <c r="D59" s="25">
        <f t="shared" si="7"/>
        <v>11</v>
      </c>
      <c r="E59" s="25">
        <f t="shared" si="7"/>
        <v>11</v>
      </c>
      <c r="F59" s="25">
        <f t="shared" si="7"/>
        <v>1</v>
      </c>
      <c r="G59" s="25">
        <f t="shared" si="7"/>
        <v>0</v>
      </c>
      <c r="H59" s="25">
        <f t="shared" si="7"/>
        <v>13</v>
      </c>
      <c r="I59" s="25">
        <f t="shared" si="7"/>
        <v>0</v>
      </c>
      <c r="J59" s="25">
        <f t="shared" si="7"/>
        <v>3</v>
      </c>
      <c r="K59" s="25">
        <f t="shared" si="7"/>
        <v>130</v>
      </c>
      <c r="L59" s="25">
        <f t="shared" si="7"/>
        <v>11</v>
      </c>
      <c r="M59" s="25">
        <f t="shared" si="7"/>
        <v>14</v>
      </c>
    </row>
    <row r="60" spans="1:17" ht="15.75" thickBot="1" x14ac:dyDescent="0.3">
      <c r="A60" s="2" t="s">
        <v>8</v>
      </c>
      <c r="B60" s="25">
        <f t="shared" ref="B60:M60" si="8">+B13+B37</f>
        <v>26</v>
      </c>
      <c r="C60" s="25">
        <f t="shared" si="8"/>
        <v>3</v>
      </c>
      <c r="D60" s="25">
        <f t="shared" si="8"/>
        <v>2</v>
      </c>
      <c r="E60" s="25">
        <f t="shared" si="8"/>
        <v>2</v>
      </c>
      <c r="F60" s="25">
        <f t="shared" si="8"/>
        <v>0</v>
      </c>
      <c r="G60" s="25">
        <f t="shared" si="8"/>
        <v>0</v>
      </c>
      <c r="H60" s="25">
        <f t="shared" si="8"/>
        <v>3</v>
      </c>
      <c r="I60" s="25">
        <f t="shared" si="8"/>
        <v>0</v>
      </c>
      <c r="J60" s="25">
        <f t="shared" si="8"/>
        <v>2</v>
      </c>
      <c r="K60" s="25">
        <f t="shared" si="8"/>
        <v>32</v>
      </c>
      <c r="L60" s="25">
        <f t="shared" si="8"/>
        <v>3</v>
      </c>
      <c r="M60" s="25">
        <f t="shared" si="8"/>
        <v>4</v>
      </c>
    </row>
    <row r="61" spans="1:17" ht="15.75" thickBot="1" x14ac:dyDescent="0.3">
      <c r="A61" s="2" t="s">
        <v>9</v>
      </c>
      <c r="B61" s="25">
        <f t="shared" ref="B61:M61" si="9">+B14+B38</f>
        <v>54</v>
      </c>
      <c r="C61" s="25">
        <f t="shared" si="9"/>
        <v>2</v>
      </c>
      <c r="D61" s="25">
        <f t="shared" si="9"/>
        <v>1</v>
      </c>
      <c r="E61" s="25">
        <f t="shared" si="9"/>
        <v>2</v>
      </c>
      <c r="F61" s="25">
        <f t="shared" si="9"/>
        <v>1</v>
      </c>
      <c r="G61" s="25">
        <f t="shared" si="9"/>
        <v>0</v>
      </c>
      <c r="H61" s="25">
        <f t="shared" si="9"/>
        <v>4</v>
      </c>
      <c r="I61" s="25">
        <f t="shared" si="9"/>
        <v>0</v>
      </c>
      <c r="J61" s="25">
        <f t="shared" si="9"/>
        <v>1</v>
      </c>
      <c r="K61" s="25">
        <f t="shared" si="9"/>
        <v>60</v>
      </c>
      <c r="L61" s="25">
        <f t="shared" si="9"/>
        <v>3</v>
      </c>
      <c r="M61" s="25">
        <f t="shared" si="9"/>
        <v>2</v>
      </c>
    </row>
    <row r="62" spans="1:17" ht="15.75" thickBot="1" x14ac:dyDescent="0.3">
      <c r="A62" s="2" t="s">
        <v>10</v>
      </c>
      <c r="B62" s="25">
        <f t="shared" ref="B62:M62" si="10">+B15+B39</f>
        <v>52</v>
      </c>
      <c r="C62" s="25">
        <f t="shared" si="10"/>
        <v>0</v>
      </c>
      <c r="D62" s="25">
        <f t="shared" si="10"/>
        <v>3</v>
      </c>
      <c r="E62" s="25">
        <f t="shared" si="10"/>
        <v>0</v>
      </c>
      <c r="F62" s="25">
        <f t="shared" si="10"/>
        <v>0</v>
      </c>
      <c r="G62" s="25">
        <f t="shared" si="10"/>
        <v>1</v>
      </c>
      <c r="H62" s="25">
        <f t="shared" si="10"/>
        <v>1</v>
      </c>
      <c r="I62" s="25">
        <f t="shared" si="10"/>
        <v>0</v>
      </c>
      <c r="J62" s="25">
        <f t="shared" si="10"/>
        <v>0</v>
      </c>
      <c r="K62" s="25">
        <f t="shared" si="10"/>
        <v>53</v>
      </c>
      <c r="L62" s="25">
        <f t="shared" si="10"/>
        <v>0</v>
      </c>
      <c r="M62" s="25">
        <f t="shared" si="10"/>
        <v>4</v>
      </c>
    </row>
    <row r="63" spans="1:17" ht="15.75" thickBot="1" x14ac:dyDescent="0.3">
      <c r="A63" s="2" t="s">
        <v>11</v>
      </c>
      <c r="B63" s="25">
        <f t="shared" ref="B63:M63" si="11">+B16+B40</f>
        <v>483</v>
      </c>
      <c r="C63" s="25">
        <f t="shared" si="11"/>
        <v>30</v>
      </c>
      <c r="D63" s="25">
        <f t="shared" si="11"/>
        <v>34</v>
      </c>
      <c r="E63" s="25">
        <f t="shared" si="11"/>
        <v>63</v>
      </c>
      <c r="F63" s="25">
        <f t="shared" si="11"/>
        <v>8</v>
      </c>
      <c r="G63" s="25">
        <f t="shared" si="11"/>
        <v>5</v>
      </c>
      <c r="H63" s="25">
        <f t="shared" si="11"/>
        <v>145</v>
      </c>
      <c r="I63" s="25">
        <f t="shared" si="11"/>
        <v>8</v>
      </c>
      <c r="J63" s="25">
        <f t="shared" si="11"/>
        <v>22</v>
      </c>
      <c r="K63" s="25">
        <f t="shared" si="11"/>
        <v>698</v>
      </c>
      <c r="L63" s="25">
        <f t="shared" si="11"/>
        <v>46</v>
      </c>
      <c r="M63" s="25">
        <f t="shared" si="11"/>
        <v>61</v>
      </c>
    </row>
    <row r="64" spans="1:17" ht="15.75" thickBot="1" x14ac:dyDescent="0.3">
      <c r="A64" s="2" t="s">
        <v>24</v>
      </c>
      <c r="B64" s="25">
        <f t="shared" ref="B64:M64" si="12">+B17+B41</f>
        <v>235</v>
      </c>
      <c r="C64" s="25">
        <f t="shared" si="12"/>
        <v>18</v>
      </c>
      <c r="D64" s="25">
        <f t="shared" si="12"/>
        <v>22</v>
      </c>
      <c r="E64" s="25">
        <f t="shared" si="12"/>
        <v>13</v>
      </c>
      <c r="F64" s="25">
        <f t="shared" si="12"/>
        <v>2</v>
      </c>
      <c r="G64" s="25">
        <f t="shared" si="12"/>
        <v>0</v>
      </c>
      <c r="H64" s="25">
        <f t="shared" si="12"/>
        <v>51</v>
      </c>
      <c r="I64" s="25">
        <f t="shared" si="12"/>
        <v>1</v>
      </c>
      <c r="J64" s="25">
        <f t="shared" si="12"/>
        <v>1</v>
      </c>
      <c r="K64" s="25">
        <f t="shared" si="12"/>
        <v>305</v>
      </c>
      <c r="L64" s="25">
        <f t="shared" si="12"/>
        <v>22</v>
      </c>
      <c r="M64" s="25">
        <f t="shared" si="12"/>
        <v>23</v>
      </c>
    </row>
    <row r="65" spans="1:13" ht="15.75" thickBot="1" x14ac:dyDescent="0.3">
      <c r="A65" s="2" t="s">
        <v>12</v>
      </c>
      <c r="B65" s="25">
        <f t="shared" ref="B65:M65" si="13">+B18+B42</f>
        <v>8</v>
      </c>
      <c r="C65" s="25">
        <f t="shared" si="13"/>
        <v>0</v>
      </c>
      <c r="D65" s="25">
        <f t="shared" si="13"/>
        <v>1</v>
      </c>
      <c r="E65" s="25">
        <f t="shared" si="13"/>
        <v>0</v>
      </c>
      <c r="F65" s="25">
        <f t="shared" si="13"/>
        <v>0</v>
      </c>
      <c r="G65" s="25">
        <f t="shared" si="13"/>
        <v>0</v>
      </c>
      <c r="H65" s="25">
        <f t="shared" si="13"/>
        <v>2</v>
      </c>
      <c r="I65" s="25">
        <f t="shared" si="13"/>
        <v>0</v>
      </c>
      <c r="J65" s="25">
        <f t="shared" si="13"/>
        <v>0</v>
      </c>
      <c r="K65" s="25">
        <f t="shared" si="13"/>
        <v>10</v>
      </c>
      <c r="L65" s="25">
        <f t="shared" si="13"/>
        <v>0</v>
      </c>
      <c r="M65" s="25">
        <f t="shared" si="13"/>
        <v>1</v>
      </c>
    </row>
    <row r="66" spans="1:13" ht="15.75" thickBot="1" x14ac:dyDescent="0.3">
      <c r="A66" s="2" t="s">
        <v>13</v>
      </c>
      <c r="B66" s="25">
        <f t="shared" ref="B66:M66" si="14">+B19+B43</f>
        <v>62</v>
      </c>
      <c r="C66" s="25">
        <f t="shared" si="14"/>
        <v>8</v>
      </c>
      <c r="D66" s="25">
        <f t="shared" si="14"/>
        <v>6</v>
      </c>
      <c r="E66" s="25">
        <f t="shared" si="14"/>
        <v>4</v>
      </c>
      <c r="F66" s="25">
        <f t="shared" si="14"/>
        <v>0</v>
      </c>
      <c r="G66" s="25">
        <f t="shared" si="14"/>
        <v>0</v>
      </c>
      <c r="H66" s="25">
        <f t="shared" si="14"/>
        <v>4</v>
      </c>
      <c r="I66" s="25">
        <f t="shared" si="14"/>
        <v>0</v>
      </c>
      <c r="J66" s="25">
        <f t="shared" si="14"/>
        <v>3</v>
      </c>
      <c r="K66" s="25">
        <f t="shared" si="14"/>
        <v>71</v>
      </c>
      <c r="L66" s="25">
        <f t="shared" si="14"/>
        <v>9</v>
      </c>
      <c r="M66" s="25">
        <f t="shared" si="14"/>
        <v>9</v>
      </c>
    </row>
    <row r="67" spans="1:13" ht="15.75" thickBot="1" x14ac:dyDescent="0.3">
      <c r="A67" s="2" t="s">
        <v>14</v>
      </c>
      <c r="B67" s="25">
        <f t="shared" ref="B67:M67" si="15">+B20+B44</f>
        <v>250</v>
      </c>
      <c r="C67" s="25">
        <f t="shared" si="15"/>
        <v>12</v>
      </c>
      <c r="D67" s="25">
        <f t="shared" si="15"/>
        <v>17</v>
      </c>
      <c r="E67" s="25">
        <f t="shared" si="15"/>
        <v>19</v>
      </c>
      <c r="F67" s="25">
        <f t="shared" si="15"/>
        <v>1</v>
      </c>
      <c r="G67" s="25">
        <f t="shared" si="15"/>
        <v>2</v>
      </c>
      <c r="H67" s="25">
        <f t="shared" si="15"/>
        <v>37</v>
      </c>
      <c r="I67" s="25">
        <f t="shared" si="15"/>
        <v>1</v>
      </c>
      <c r="J67" s="25">
        <f t="shared" si="15"/>
        <v>12</v>
      </c>
      <c r="K67" s="25">
        <f t="shared" si="15"/>
        <v>307</v>
      </c>
      <c r="L67" s="25">
        <f t="shared" si="15"/>
        <v>14</v>
      </c>
      <c r="M67" s="25">
        <f t="shared" si="15"/>
        <v>32</v>
      </c>
    </row>
    <row r="68" spans="1:13" ht="15.75" thickBot="1" x14ac:dyDescent="0.3">
      <c r="A68" s="2" t="s">
        <v>15</v>
      </c>
      <c r="B68" s="25">
        <f t="shared" ref="B68:M68" si="16">+B21+B45</f>
        <v>50</v>
      </c>
      <c r="C68" s="25">
        <f t="shared" si="16"/>
        <v>3</v>
      </c>
      <c r="D68" s="25">
        <f t="shared" si="16"/>
        <v>5</v>
      </c>
      <c r="E68" s="25">
        <f t="shared" si="16"/>
        <v>1</v>
      </c>
      <c r="F68" s="25">
        <f t="shared" si="16"/>
        <v>0</v>
      </c>
      <c r="G68" s="25">
        <f t="shared" si="16"/>
        <v>0</v>
      </c>
      <c r="H68" s="25">
        <f t="shared" si="16"/>
        <v>8</v>
      </c>
      <c r="I68" s="25">
        <f t="shared" si="16"/>
        <v>2</v>
      </c>
      <c r="J68" s="25">
        <f t="shared" si="16"/>
        <v>0</v>
      </c>
      <c r="K68" s="25">
        <f t="shared" si="16"/>
        <v>59</v>
      </c>
      <c r="L68" s="25">
        <f t="shared" si="16"/>
        <v>5</v>
      </c>
      <c r="M68" s="25">
        <f t="shared" si="16"/>
        <v>5</v>
      </c>
    </row>
    <row r="69" spans="1:13" ht="15.75" thickBot="1" x14ac:dyDescent="0.3">
      <c r="A69" s="2" t="s">
        <v>16</v>
      </c>
      <c r="B69" s="25">
        <f t="shared" ref="B69:M69" si="17">+B22+B46</f>
        <v>17</v>
      </c>
      <c r="C69" s="25">
        <f t="shared" si="17"/>
        <v>2</v>
      </c>
      <c r="D69" s="25">
        <f t="shared" si="17"/>
        <v>2</v>
      </c>
      <c r="E69" s="25">
        <f t="shared" si="17"/>
        <v>3</v>
      </c>
      <c r="F69" s="25">
        <f t="shared" si="17"/>
        <v>2</v>
      </c>
      <c r="G69" s="25">
        <f t="shared" si="17"/>
        <v>0</v>
      </c>
      <c r="H69" s="25">
        <f t="shared" si="17"/>
        <v>2</v>
      </c>
      <c r="I69" s="25">
        <f t="shared" si="17"/>
        <v>0</v>
      </c>
      <c r="J69" s="25">
        <f t="shared" si="17"/>
        <v>1</v>
      </c>
      <c r="K69" s="25">
        <f t="shared" si="17"/>
        <v>22</v>
      </c>
      <c r="L69" s="25">
        <f t="shared" si="17"/>
        <v>4</v>
      </c>
      <c r="M69" s="25">
        <f t="shared" si="17"/>
        <v>3</v>
      </c>
    </row>
    <row r="70" spans="1:13" ht="15.75" thickBot="1" x14ac:dyDescent="0.3">
      <c r="A70" s="2" t="s">
        <v>17</v>
      </c>
      <c r="B70" s="25">
        <f t="shared" ref="B70:M70" si="18">+B23+B47</f>
        <v>65</v>
      </c>
      <c r="C70" s="25">
        <f t="shared" si="18"/>
        <v>2</v>
      </c>
      <c r="D70" s="25">
        <f t="shared" si="18"/>
        <v>6</v>
      </c>
      <c r="E70" s="25">
        <f t="shared" si="18"/>
        <v>1</v>
      </c>
      <c r="F70" s="25">
        <f t="shared" si="18"/>
        <v>1</v>
      </c>
      <c r="G70" s="25">
        <f t="shared" si="18"/>
        <v>0</v>
      </c>
      <c r="H70" s="25">
        <f t="shared" si="18"/>
        <v>12</v>
      </c>
      <c r="I70" s="25">
        <f t="shared" si="18"/>
        <v>1</v>
      </c>
      <c r="J70" s="25">
        <f t="shared" si="18"/>
        <v>0</v>
      </c>
      <c r="K70" s="25">
        <f t="shared" si="18"/>
        <v>78</v>
      </c>
      <c r="L70" s="25">
        <f t="shared" si="18"/>
        <v>5</v>
      </c>
      <c r="M70" s="25">
        <f t="shared" si="18"/>
        <v>6</v>
      </c>
    </row>
    <row r="71" spans="1:13" ht="15.75" thickBot="1" x14ac:dyDescent="0.3">
      <c r="A71" s="2" t="s">
        <v>18</v>
      </c>
      <c r="B71" s="25">
        <f t="shared" ref="B71:M71" si="19">+B24+B48</f>
        <v>6</v>
      </c>
      <c r="C71" s="25">
        <f t="shared" si="19"/>
        <v>0</v>
      </c>
      <c r="D71" s="25">
        <f t="shared" si="19"/>
        <v>0</v>
      </c>
      <c r="E71" s="25">
        <f t="shared" si="19"/>
        <v>0</v>
      </c>
      <c r="F71" s="25">
        <f t="shared" si="19"/>
        <v>0</v>
      </c>
      <c r="G71" s="25">
        <f t="shared" si="19"/>
        <v>0</v>
      </c>
      <c r="H71" s="25">
        <f t="shared" si="19"/>
        <v>2</v>
      </c>
      <c r="I71" s="25">
        <f t="shared" si="19"/>
        <v>0</v>
      </c>
      <c r="J71" s="25">
        <f t="shared" si="19"/>
        <v>0</v>
      </c>
      <c r="K71" s="25">
        <f t="shared" si="19"/>
        <v>8</v>
      </c>
      <c r="L71" s="25">
        <f t="shared" si="19"/>
        <v>0</v>
      </c>
      <c r="M71" s="25">
        <f t="shared" si="19"/>
        <v>0</v>
      </c>
    </row>
    <row r="72" spans="1:13" ht="15.75" thickBot="1" x14ac:dyDescent="0.3">
      <c r="A72" s="3" t="s">
        <v>23</v>
      </c>
      <c r="B72" s="6">
        <f>SUM(B55:B71)</f>
        <v>1876</v>
      </c>
      <c r="C72" s="6">
        <f t="shared" ref="C72:M72" si="20">SUM(C55:C71)</f>
        <v>132</v>
      </c>
      <c r="D72" s="6">
        <f t="shared" si="20"/>
        <v>133</v>
      </c>
      <c r="E72" s="6">
        <f t="shared" si="20"/>
        <v>130</v>
      </c>
      <c r="F72" s="6">
        <f t="shared" si="20"/>
        <v>16</v>
      </c>
      <c r="G72" s="6">
        <f t="shared" si="20"/>
        <v>13</v>
      </c>
      <c r="H72" s="6">
        <f t="shared" si="20"/>
        <v>332</v>
      </c>
      <c r="I72" s="6">
        <f t="shared" si="20"/>
        <v>25</v>
      </c>
      <c r="J72" s="6">
        <f t="shared" si="20"/>
        <v>54</v>
      </c>
      <c r="K72" s="6">
        <f t="shared" si="20"/>
        <v>2357</v>
      </c>
      <c r="L72" s="6">
        <f t="shared" si="20"/>
        <v>176</v>
      </c>
      <c r="M72" s="6">
        <f t="shared" si="20"/>
        <v>201</v>
      </c>
    </row>
    <row r="75" spans="1:13" x14ac:dyDescent="0.25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3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32</v>
      </c>
      <c r="I6" s="43"/>
      <c r="J6" s="43"/>
      <c r="K6" s="42" t="s">
        <v>2</v>
      </c>
      <c r="L6" s="43"/>
      <c r="M6" s="43"/>
    </row>
    <row r="7" spans="1:13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0.90262172284644193</v>
      </c>
      <c r="C8" s="23">
        <f>IF(('Sentencias TSJ'!$B8+'Sentencias TSJ'!$C8+'Sentencias TSJ'!$D8)=0,"-",'Sentencias TSJ'!C8/('Sentencias TSJ'!$B8+'Sentencias TSJ'!$C8+'Sentencias TSJ'!$D8))</f>
        <v>5.6179775280898875E-2</v>
      </c>
      <c r="D8" s="23">
        <f>IF(('Sentencias TSJ'!$B8+'Sentencias TSJ'!$C8+'Sentencias TSJ'!$D8)=0,"-",'Sentencias TSJ'!D8/('Sentencias TSJ'!$B8+'Sentencias TSJ'!$C8+'Sentencias TSJ'!$D8))</f>
        <v>4.1198501872659173E-2</v>
      </c>
      <c r="E8" s="23">
        <f>IF(('Sentencias TSJ'!$E8+'Sentencias TSJ'!$F8+'Sentencias TSJ'!$G8)=0,"-",'Sentencias TSJ'!E8/('Sentencias TSJ'!$E8+'Sentencias TSJ'!$F8+'Sentencias TSJ'!$G8))</f>
        <v>0.66666666666666663</v>
      </c>
      <c r="F8" s="23">
        <f>IF(('Sentencias TSJ'!$E8+'Sentencias TSJ'!$F8+'Sentencias TSJ'!$G8)=0,"-",'Sentencias TSJ'!F8/('Sentencias TSJ'!$E8+'Sentencias TSJ'!$F8+'Sentencias TSJ'!$G8))</f>
        <v>0</v>
      </c>
      <c r="G8" s="23">
        <f>IF(('Sentencias TSJ'!$E8+'Sentencias TSJ'!$F8+'Sentencias TSJ'!$G8)=0,"-",'Sentencias TSJ'!G8/('Sentencias TSJ'!$E8+'Sentencias TSJ'!$F8+'Sentencias TSJ'!$G8))</f>
        <v>0.33333333333333331</v>
      </c>
      <c r="H8" s="23">
        <f>IF(('Sentencias TSJ'!$H8+'Sentencias TSJ'!$I8+'Sentencias TSJ'!$J8)=0,"-",'Sentencias TSJ'!H8/('Sentencias TSJ'!$H8+'Sentencias TSJ'!$I8+'Sentencias TSJ'!$J8))</f>
        <v>0.70731707317073167</v>
      </c>
      <c r="I8" s="23">
        <f>IF(('Sentencias TSJ'!$H8+'Sentencias TSJ'!$I8+'Sentencias TSJ'!$J8)=0,"-",'Sentencias TSJ'!I8/('Sentencias TSJ'!$H8+'Sentencias TSJ'!$I8+'Sentencias TSJ'!$J8))</f>
        <v>0.14634146341463414</v>
      </c>
      <c r="J8" s="23">
        <f>IF(('Sentencias TSJ'!$H8+'Sentencias TSJ'!$I8+'Sentencias TSJ'!$J8)=0,"-",'Sentencias TSJ'!J8/('Sentencias TSJ'!$H8+'Sentencias TSJ'!$I8+'Sentencias TSJ'!$J8))</f>
        <v>0.14634146341463414</v>
      </c>
      <c r="K8" s="23">
        <f>IF(('Sentencias TSJ'!$K8+'Sentencias TSJ'!$L8+'Sentencias TSJ'!$M8)=0,"-",'Sentencias TSJ'!K8/('Sentencias TSJ'!$K8+'Sentencias TSJ'!$L8+'Sentencias TSJ'!$M8))</f>
        <v>0.86915887850467288</v>
      </c>
      <c r="L8" s="23">
        <f>IF(('Sentencias TSJ'!$K8+'Sentencias TSJ'!$L8+'Sentencias TSJ'!$M8)=0,"-",'Sentencias TSJ'!L8/('Sentencias TSJ'!$K8+'Sentencias TSJ'!$L8+'Sentencias TSJ'!$M8))</f>
        <v>6.5420560747663545E-2</v>
      </c>
      <c r="M8" s="23">
        <f>IF(('Sentencias TSJ'!$K8+'Sentencias TSJ'!$L8+'Sentencias TSJ'!$M8)=0,"-",'Sentencias TSJ'!M8/('Sentencias TSJ'!$K8+'Sentencias TSJ'!$L8+'Sentencias TSJ'!$M8))</f>
        <v>6.5420560747663545E-2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0.90666666666666662</v>
      </c>
      <c r="C9" s="23">
        <f>IF(('Sentencias TSJ'!$B9+'Sentencias TSJ'!$C9+'Sentencias TSJ'!$D9)=0,"-",'Sentencias TSJ'!C9/('Sentencias TSJ'!$B9+'Sentencias TSJ'!$C9+'Sentencias TSJ'!$D9))</f>
        <v>6.6666666666666666E-2</v>
      </c>
      <c r="D9" s="23">
        <f>IF(('Sentencias TSJ'!$B9+'Sentencias TSJ'!$C9+'Sentencias TSJ'!$D9)=0,"-",'Sentencias TSJ'!D9/('Sentencias TSJ'!$B9+'Sentencias TSJ'!$C9+'Sentencias TSJ'!$D9))</f>
        <v>2.6666666666666668E-2</v>
      </c>
      <c r="E9" s="23" t="str">
        <f>IF(('Sentencias TSJ'!$E9+'Sentencias TSJ'!$F9+'Sentencias TSJ'!$G9)=0,"-",'Sentencias TSJ'!E9/('Sentencias TSJ'!$E9+'Sentencias TSJ'!$F9+'Sentencias TSJ'!$G9))</f>
        <v>-</v>
      </c>
      <c r="F9" s="23" t="str">
        <f>IF(('Sentencias TSJ'!$E9+'Sentencias TSJ'!$F9+'Sentencias TSJ'!$G9)=0,"-",'Sentencias TSJ'!F9/('Sentencias TSJ'!$E9+'Sentencias TSJ'!$F9+'Sentencias TSJ'!$G9))</f>
        <v>-</v>
      </c>
      <c r="G9" s="23" t="str">
        <f>IF(('Sentencias TSJ'!$E9+'Sentencias TSJ'!$F9+'Sentencias TSJ'!$G9)=0,"-",'Sentencias TSJ'!G9/('Sentencias TSJ'!$E9+'Sentencias TSJ'!$F9+'Sentencias TSJ'!$G9))</f>
        <v>-</v>
      </c>
      <c r="H9" s="23">
        <f>IF(('Sentencias TSJ'!$H9+'Sentencias TSJ'!$I9+'Sentencias TSJ'!$J9)=0,"-",'Sentencias TSJ'!H9/('Sentencias TSJ'!$H9+'Sentencias TSJ'!$I9+'Sentencias TSJ'!$J9))</f>
        <v>0.75</v>
      </c>
      <c r="I9" s="23">
        <f>IF(('Sentencias TSJ'!$H9+'Sentencias TSJ'!$I9+'Sentencias TSJ'!$J9)=0,"-",'Sentencias TSJ'!I9/('Sentencias TSJ'!$H9+'Sentencias TSJ'!$I9+'Sentencias TSJ'!$J9))</f>
        <v>0.125</v>
      </c>
      <c r="J9" s="23">
        <f>IF(('Sentencias TSJ'!$H9+'Sentencias TSJ'!$I9+'Sentencias TSJ'!$J9)=0,"-",'Sentencias TSJ'!J9/('Sentencias TSJ'!$H9+'Sentencias TSJ'!$I9+'Sentencias TSJ'!$J9))</f>
        <v>0.125</v>
      </c>
      <c r="K9" s="23">
        <f>IF(('Sentencias TSJ'!$K9+'Sentencias TSJ'!$L9+'Sentencias TSJ'!$M9)=0,"-",'Sentencias TSJ'!K9/('Sentencias TSJ'!$K9+'Sentencias TSJ'!$L9+'Sentencias TSJ'!$M9))</f>
        <v>0.89156626506024095</v>
      </c>
      <c r="L9" s="23">
        <f>IF(('Sentencias TSJ'!$K9+'Sentencias TSJ'!$L9+'Sentencias TSJ'!$M9)=0,"-",'Sentencias TSJ'!L9/('Sentencias TSJ'!$K9+'Sentencias TSJ'!$L9+'Sentencias TSJ'!$M9))</f>
        <v>7.2289156626506021E-2</v>
      </c>
      <c r="M9" s="23">
        <f>IF(('Sentencias TSJ'!$K9+'Sentencias TSJ'!$L9+'Sentencias TSJ'!$M9)=0,"-",'Sentencias TSJ'!M9/('Sentencias TSJ'!$K9+'Sentencias TSJ'!$L9+'Sentencias TSJ'!$M9))</f>
        <v>3.614457831325301E-2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0.87096774193548387</v>
      </c>
      <c r="C10" s="23">
        <f>IF(('Sentencias TSJ'!$B10+'Sentencias TSJ'!$C10+'Sentencias TSJ'!$D10)=0,"-",'Sentencias TSJ'!C10/('Sentencias TSJ'!$B10+'Sentencias TSJ'!$C10+'Sentencias TSJ'!$D10))</f>
        <v>6.4516129032258063E-2</v>
      </c>
      <c r="D10" s="23">
        <f>IF(('Sentencias TSJ'!$B10+'Sentencias TSJ'!$C10+'Sentencias TSJ'!$D10)=0,"-",'Sentencias TSJ'!D10/('Sentencias TSJ'!$B10+'Sentencias TSJ'!$C10+'Sentencias TSJ'!$D10))</f>
        <v>6.4516129032258063E-2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0.875</v>
      </c>
      <c r="L10" s="23">
        <f>IF(('Sentencias TSJ'!$K10+'Sentencias TSJ'!$L10+'Sentencias TSJ'!$M10)=0,"-",'Sentencias TSJ'!L10/('Sentencias TSJ'!$K10+'Sentencias TSJ'!$L10+'Sentencias TSJ'!$M10))</f>
        <v>6.25E-2</v>
      </c>
      <c r="M10" s="23">
        <f>IF(('Sentencias TSJ'!$K10+'Sentencias TSJ'!$L10+'Sentencias TSJ'!$M10)=0,"-",'Sentencias TSJ'!M10/('Sentencias TSJ'!$K10+'Sentencias TSJ'!$L10+'Sentencias TSJ'!$M10))</f>
        <v>6.25E-2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0.81818181818181823</v>
      </c>
      <c r="C11" s="23">
        <f>IF(('Sentencias TSJ'!$B11+'Sentencias TSJ'!$C11+'Sentencias TSJ'!$D11)=0,"-",'Sentencias TSJ'!C11/('Sentencias TSJ'!$B11+'Sentencias TSJ'!$C11+'Sentencias TSJ'!$D11))</f>
        <v>0.13636363636363635</v>
      </c>
      <c r="D11" s="23">
        <f>IF(('Sentencias TSJ'!$B11+'Sentencias TSJ'!$C11+'Sentencias TSJ'!$D11)=0,"-",'Sentencias TSJ'!D11/('Sentencias TSJ'!$B11+'Sentencias TSJ'!$C11+'Sentencias TSJ'!$D11))</f>
        <v>4.5454545454545456E-2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0.66666666666666663</v>
      </c>
      <c r="I11" s="23">
        <f>IF(('Sentencias TSJ'!$H11+'Sentencias TSJ'!$I11+'Sentencias TSJ'!$J11)=0,"-",'Sentencias TSJ'!I11/('Sentencias TSJ'!$H11+'Sentencias TSJ'!$I11+'Sentencias TSJ'!$J11))</f>
        <v>0.26666666666666666</v>
      </c>
      <c r="J11" s="23">
        <f>IF(('Sentencias TSJ'!$H11+'Sentencias TSJ'!$I11+'Sentencias TSJ'!$J11)=0,"-",'Sentencias TSJ'!J11/('Sentencias TSJ'!$H11+'Sentencias TSJ'!$I11+'Sentencias TSJ'!$J11))</f>
        <v>6.6666666666666666E-2</v>
      </c>
      <c r="K11" s="23">
        <f>IF(('Sentencias TSJ'!$K11+'Sentencias TSJ'!$L11+'Sentencias TSJ'!$M11)=0,"-",'Sentencias TSJ'!K11/('Sentencias TSJ'!$K11+'Sentencias TSJ'!$L11+'Sentencias TSJ'!$M11))</f>
        <v>0.8046875</v>
      </c>
      <c r="L11" s="23">
        <f>IF(('Sentencias TSJ'!$K11+'Sentencias TSJ'!$L11+'Sentencias TSJ'!$M11)=0,"-",'Sentencias TSJ'!L11/('Sentencias TSJ'!$K11+'Sentencias TSJ'!$L11+'Sentencias TSJ'!$M11))</f>
        <v>0.1484375</v>
      </c>
      <c r="M11" s="23">
        <f>IF(('Sentencias TSJ'!$K11+'Sentencias TSJ'!$L11+'Sentencias TSJ'!$M11)=0,"-",'Sentencias TSJ'!M11/('Sentencias TSJ'!$K11+'Sentencias TSJ'!$L11+'Sentencias TSJ'!$M11))</f>
        <v>4.6875E-2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0.84873949579831931</v>
      </c>
      <c r="C12" s="23">
        <f>IF(('Sentencias TSJ'!$B12+'Sentencias TSJ'!$C12+'Sentencias TSJ'!$D12)=0,"-",'Sentencias TSJ'!C12/('Sentencias TSJ'!$B12+'Sentencias TSJ'!$C12+'Sentencias TSJ'!$D12))</f>
        <v>5.8823529411764705E-2</v>
      </c>
      <c r="D12" s="23">
        <f>IF(('Sentencias TSJ'!$B12+'Sentencias TSJ'!$C12+'Sentencias TSJ'!$D12)=0,"-",'Sentencias TSJ'!D12/('Sentencias TSJ'!$B12+'Sentencias TSJ'!$C12+'Sentencias TSJ'!$D12))</f>
        <v>9.2436974789915971E-2</v>
      </c>
      <c r="E12" s="23">
        <f>IF(('Sentencias TSJ'!$E12+'Sentencias TSJ'!$F12+'Sentencias TSJ'!$G12)=0,"-",'Sentencias TSJ'!E12/('Sentencias TSJ'!$E12+'Sentencias TSJ'!$F12+'Sentencias TSJ'!$G12))</f>
        <v>0.91666666666666663</v>
      </c>
      <c r="F12" s="23">
        <f>IF(('Sentencias TSJ'!$E12+'Sentencias TSJ'!$F12+'Sentencias TSJ'!$G12)=0,"-",'Sentencias TSJ'!F12/('Sentencias TSJ'!$E12+'Sentencias TSJ'!$F12+'Sentencias TSJ'!$G12))</f>
        <v>8.3333333333333329E-2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0.8125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0.1875</v>
      </c>
      <c r="K12" s="23">
        <f>IF(('Sentencias TSJ'!$K12+'Sentencias TSJ'!$L12+'Sentencias TSJ'!$M12)=0,"-",'Sentencias TSJ'!K12/('Sentencias TSJ'!$K12+'Sentencias TSJ'!$L12+'Sentencias TSJ'!$M12))</f>
        <v>0.85034013605442171</v>
      </c>
      <c r="L12" s="23">
        <f>IF(('Sentencias TSJ'!$K12+'Sentencias TSJ'!$L12+'Sentencias TSJ'!$M12)=0,"-",'Sentencias TSJ'!L12/('Sentencias TSJ'!$K12+'Sentencias TSJ'!$L12+'Sentencias TSJ'!$M12))</f>
        <v>5.4421768707482991E-2</v>
      </c>
      <c r="M12" s="23">
        <f>IF(('Sentencias TSJ'!$K12+'Sentencias TSJ'!$L12+'Sentencias TSJ'!$M12)=0,"-",'Sentencias TSJ'!M12/('Sentencias TSJ'!$K12+'Sentencias TSJ'!$L12+'Sentencias TSJ'!$M12))</f>
        <v>9.5238095238095233E-2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0.8571428571428571</v>
      </c>
      <c r="C13" s="23">
        <f>IF(('Sentencias TSJ'!$B13+'Sentencias TSJ'!$C13+'Sentencias TSJ'!$D13)=0,"-",'Sentencias TSJ'!C13/('Sentencias TSJ'!$B13+'Sentencias TSJ'!$C13+'Sentencias TSJ'!$D13))</f>
        <v>0.10714285714285714</v>
      </c>
      <c r="D13" s="23">
        <f>IF(('Sentencias TSJ'!$B13+'Sentencias TSJ'!$C13+'Sentencias TSJ'!$D13)=0,"-",'Sentencias TSJ'!D13/('Sentencias TSJ'!$B13+'Sentencias TSJ'!$C13+'Sentencias TSJ'!$D13))</f>
        <v>3.5714285714285712E-2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0.66666666666666663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0.33333333333333331</v>
      </c>
      <c r="K13" s="23">
        <f>IF(('Sentencias TSJ'!$K13+'Sentencias TSJ'!$L13+'Sentencias TSJ'!$M13)=0,"-",'Sentencias TSJ'!K13/('Sentencias TSJ'!$K13+'Sentencias TSJ'!$L13+'Sentencias TSJ'!$M13))</f>
        <v>0.8529411764705882</v>
      </c>
      <c r="L13" s="23">
        <f>IF(('Sentencias TSJ'!$K13+'Sentencias TSJ'!$L13+'Sentencias TSJ'!$M13)=0,"-",'Sentencias TSJ'!L13/('Sentencias TSJ'!$K13+'Sentencias TSJ'!$L13+'Sentencias TSJ'!$M13))</f>
        <v>8.8235294117647065E-2</v>
      </c>
      <c r="M13" s="23">
        <f>IF(('Sentencias TSJ'!$K13+'Sentencias TSJ'!$L13+'Sentencias TSJ'!$M13)=0,"-",'Sentencias TSJ'!M13/('Sentencias TSJ'!$K13+'Sentencias TSJ'!$L13+'Sentencias TSJ'!$M13))</f>
        <v>5.8823529411764705E-2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0.93617021276595747</v>
      </c>
      <c r="C14" s="23">
        <f>IF(('Sentencias TSJ'!$B14+'Sentencias TSJ'!$C14+'Sentencias TSJ'!$D14)=0,"-",'Sentencias TSJ'!C14/('Sentencias TSJ'!$B14+'Sentencias TSJ'!$C14+'Sentencias TSJ'!$D14))</f>
        <v>4.2553191489361701E-2</v>
      </c>
      <c r="D14" s="23">
        <f>IF(('Sentencias TSJ'!$B14+'Sentencias TSJ'!$C14+'Sentencias TSJ'!$D14)=0,"-",'Sentencias TSJ'!D14/('Sentencias TSJ'!$B14+'Sentencias TSJ'!$C14+'Sentencias TSJ'!$D14))</f>
        <v>2.1276595744680851E-2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0.2</v>
      </c>
      <c r="K14" s="23">
        <f>IF(('Sentencias TSJ'!$K14+'Sentencias TSJ'!$L14+'Sentencias TSJ'!$M14)=0,"-",'Sentencias TSJ'!K14/('Sentencias TSJ'!$K14+'Sentencias TSJ'!$L14+'Sentencias TSJ'!$M14))</f>
        <v>0.92592592592592593</v>
      </c>
      <c r="L14" s="23">
        <f>IF(('Sentencias TSJ'!$K14+'Sentencias TSJ'!$L14+'Sentencias TSJ'!$M14)=0,"-",'Sentencias TSJ'!L14/('Sentencias TSJ'!$K14+'Sentencias TSJ'!$L14+'Sentencias TSJ'!$M14))</f>
        <v>3.7037037037037035E-2</v>
      </c>
      <c r="M14" s="23">
        <f>IF(('Sentencias TSJ'!$K14+'Sentencias TSJ'!$L14+'Sentencias TSJ'!$M14)=0,"-",'Sentencias TSJ'!M14/('Sentencias TSJ'!$K14+'Sentencias TSJ'!$L14+'Sentencias TSJ'!$M14))</f>
        <v>3.7037037037037035E-2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0.94117647058823528</v>
      </c>
      <c r="C15" s="23">
        <f>IF(('Sentencias TSJ'!$B15+'Sentencias TSJ'!$C15+'Sentencias TSJ'!$D15)=0,"-",'Sentencias TSJ'!C15/('Sentencias TSJ'!$B15+'Sentencias TSJ'!$C15+'Sentencias TSJ'!$D15))</f>
        <v>0</v>
      </c>
      <c r="D15" s="23">
        <f>IF(('Sentencias TSJ'!$B15+'Sentencias TSJ'!$C15+'Sentencias TSJ'!$D15)=0,"-",'Sentencias TSJ'!D15/('Sentencias TSJ'!$B15+'Sentencias TSJ'!$C15+'Sentencias TSJ'!$D15))</f>
        <v>5.8823529411764705E-2</v>
      </c>
      <c r="E15" s="23">
        <f>IF(('Sentencias TSJ'!$E15+'Sentencias TSJ'!$F15+'Sentencias TSJ'!$G15)=0,"-",'Sentencias TSJ'!E15/('Sentencias TSJ'!$E15+'Sentencias TSJ'!$F15+'Sentencias TSJ'!$G15))</f>
        <v>0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1</v>
      </c>
      <c r="H15" s="23">
        <f>IF(('Sentencias TSJ'!$H15+'Sentencias TSJ'!$I15+'Sentencias TSJ'!$J15)=0,"-",'Sentencias TSJ'!H15/('Sentencias TSJ'!$H15+'Sentencias TSJ'!$I15+'Sentencias TSJ'!$J15))</f>
        <v>1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0.92452830188679247</v>
      </c>
      <c r="L15" s="23">
        <f>IF(('Sentencias TSJ'!$K15+'Sentencias TSJ'!$L15+'Sentencias TSJ'!$M15)=0,"-",'Sentencias TSJ'!L15/('Sentencias TSJ'!$K15+'Sentencias TSJ'!$L15+'Sentencias TSJ'!$M15))</f>
        <v>0</v>
      </c>
      <c r="M15" s="23">
        <f>IF(('Sentencias TSJ'!$K15+'Sentencias TSJ'!$L15+'Sentencias TSJ'!$M15)=0,"-",'Sentencias TSJ'!M15/('Sentencias TSJ'!$K15+'Sentencias TSJ'!$L15+'Sentencias TSJ'!$M15))</f>
        <v>7.5471698113207544E-2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0.89151873767258383</v>
      </c>
      <c r="C16" s="23">
        <f>IF(('Sentencias TSJ'!$B16+'Sentencias TSJ'!$C16+'Sentencias TSJ'!$D16)=0,"-",'Sentencias TSJ'!C16/('Sentencias TSJ'!$B16+'Sentencias TSJ'!$C16+'Sentencias TSJ'!$D16))</f>
        <v>5.128205128205128E-2</v>
      </c>
      <c r="D16" s="23">
        <f>IF(('Sentencias TSJ'!$B16+'Sentencias TSJ'!$C16+'Sentencias TSJ'!$D16)=0,"-",'Sentencias TSJ'!D16/('Sentencias TSJ'!$B16+'Sentencias TSJ'!$C16+'Sentencias TSJ'!$D16))</f>
        <v>5.7199211045364892E-2</v>
      </c>
      <c r="E16" s="23">
        <f>IF(('Sentencias TSJ'!$E16+'Sentencias TSJ'!$F16+'Sentencias TSJ'!$G16)=0,"-",'Sentencias TSJ'!E16/('Sentencias TSJ'!$E16+'Sentencias TSJ'!$F16+'Sentencias TSJ'!$G16))</f>
        <v>0.82857142857142863</v>
      </c>
      <c r="F16" s="23">
        <f>IF(('Sentencias TSJ'!$E16+'Sentencias TSJ'!$F16+'Sentencias TSJ'!$G16)=0,"-",'Sentencias TSJ'!F16/('Sentencias TSJ'!$E16+'Sentencias TSJ'!$F16+'Sentencias TSJ'!$G16))</f>
        <v>0.1</v>
      </c>
      <c r="G16" s="23">
        <f>IF(('Sentencias TSJ'!$E16+'Sentencias TSJ'!$F16+'Sentencias TSJ'!$G16)=0,"-",'Sentencias TSJ'!G16/('Sentencias TSJ'!$E16+'Sentencias TSJ'!$F16+'Sentencias TSJ'!$G16))</f>
        <v>7.1428571428571425E-2</v>
      </c>
      <c r="H16" s="23">
        <f>IF(('Sentencias TSJ'!$H16+'Sentencias TSJ'!$I16+'Sentencias TSJ'!$J16)=0,"-",'Sentencias TSJ'!H16/('Sentencias TSJ'!$H16+'Sentencias TSJ'!$I16+'Sentencias TSJ'!$J16))</f>
        <v>0.83125000000000004</v>
      </c>
      <c r="I16" s="23">
        <f>IF(('Sentencias TSJ'!$H16+'Sentencias TSJ'!$I16+'Sentencias TSJ'!$J16)=0,"-",'Sentencias TSJ'!I16/('Sentencias TSJ'!$H16+'Sentencias TSJ'!$I16+'Sentencias TSJ'!$J16))</f>
        <v>0.05</v>
      </c>
      <c r="J16" s="23">
        <f>IF(('Sentencias TSJ'!$H16+'Sentencias TSJ'!$I16+'Sentencias TSJ'!$J16)=0,"-",'Sentencias TSJ'!J16/('Sentencias TSJ'!$H16+'Sentencias TSJ'!$I16+'Sentencias TSJ'!$J16))</f>
        <v>0.11874999999999999</v>
      </c>
      <c r="K16" s="23">
        <f>IF(('Sentencias TSJ'!$K16+'Sentencias TSJ'!$L16+'Sentencias TSJ'!$M16)=0,"-",'Sentencias TSJ'!K16/('Sentencias TSJ'!$K16+'Sentencias TSJ'!$L16+'Sentencias TSJ'!$M16))</f>
        <v>0.87365591397849462</v>
      </c>
      <c r="L16" s="23">
        <f>IF(('Sentencias TSJ'!$K16+'Sentencias TSJ'!$L16+'Sentencias TSJ'!$M16)=0,"-",'Sentencias TSJ'!L16/('Sentencias TSJ'!$K16+'Sentencias TSJ'!$L16+'Sentencias TSJ'!$M16))</f>
        <v>5.510752688172043E-2</v>
      </c>
      <c r="M16" s="23">
        <f>IF(('Sentencias TSJ'!$K16+'Sentencias TSJ'!$L16+'Sentencias TSJ'!$M16)=0,"-",'Sentencias TSJ'!M16/('Sentencias TSJ'!$K16+'Sentencias TSJ'!$L16+'Sentencias TSJ'!$M16))</f>
        <v>7.1236559139784952E-2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0.88715953307392992</v>
      </c>
      <c r="C17" s="23">
        <f>IF(('Sentencias TSJ'!$B17+'Sentencias TSJ'!$C17+'Sentencias TSJ'!$D17)=0,"-",'Sentencias TSJ'!C17/('Sentencias TSJ'!$B17+'Sentencias TSJ'!$C17+'Sentencias TSJ'!$D17))</f>
        <v>5.0583657587548639E-2</v>
      </c>
      <c r="D17" s="23">
        <f>IF(('Sentencias TSJ'!$B17+'Sentencias TSJ'!$C17+'Sentencias TSJ'!$D17)=0,"-",'Sentencias TSJ'!D17/('Sentencias TSJ'!$B17+'Sentencias TSJ'!$C17+'Sentencias TSJ'!$D17))</f>
        <v>6.2256809338521402E-2</v>
      </c>
      <c r="E17" s="23">
        <f>IF(('Sentencias TSJ'!$E17+'Sentencias TSJ'!$F17+'Sentencias TSJ'!$G17)=0,"-",'Sentencias TSJ'!E17/('Sentencias TSJ'!$E17+'Sentencias TSJ'!$F17+'Sentencias TSJ'!$G17))</f>
        <v>0.8666666666666667</v>
      </c>
      <c r="F17" s="23">
        <f>IF(('Sentencias TSJ'!$E17+'Sentencias TSJ'!$F17+'Sentencias TSJ'!$G17)=0,"-",'Sentencias TSJ'!F17/('Sentencias TSJ'!$E17+'Sentencias TSJ'!$F17+'Sentencias TSJ'!$G17))</f>
        <v>0.13333333333333333</v>
      </c>
      <c r="G17" s="23">
        <f>IF(('Sentencias TSJ'!$E17+'Sentencias TSJ'!$F17+'Sentencias TSJ'!$G17)=0,"-",'Sentencias TSJ'!G17/('Sentencias TSJ'!$E17+'Sentencias TSJ'!$F17+'Sentencias TSJ'!$G17))</f>
        <v>0</v>
      </c>
      <c r="H17" s="23">
        <f>IF(('Sentencias TSJ'!$H17+'Sentencias TSJ'!$I17+'Sentencias TSJ'!$J17)=0,"-",'Sentencias TSJ'!H17/('Sentencias TSJ'!$H17+'Sentencias TSJ'!$I17+'Sentencias TSJ'!$J17))</f>
        <v>0.96153846153846156</v>
      </c>
      <c r="I17" s="23">
        <f>IF(('Sentencias TSJ'!$H17+'Sentencias TSJ'!$I17+'Sentencias TSJ'!$J17)=0,"-",'Sentencias TSJ'!I17/('Sentencias TSJ'!$H17+'Sentencias TSJ'!$I17+'Sentencias TSJ'!$J17))</f>
        <v>1.9230769230769232E-2</v>
      </c>
      <c r="J17" s="23">
        <f>IF(('Sentencias TSJ'!$H17+'Sentencias TSJ'!$I17+'Sentencias TSJ'!$J17)=0,"-",'Sentencias TSJ'!J17/('Sentencias TSJ'!$H17+'Sentencias TSJ'!$I17+'Sentencias TSJ'!$J17))</f>
        <v>1.9230769230769232E-2</v>
      </c>
      <c r="K17" s="23">
        <f>IF(('Sentencias TSJ'!$K17+'Sentencias TSJ'!$L17+'Sentencias TSJ'!$M17)=0,"-",'Sentencias TSJ'!K17/('Sentencias TSJ'!$K17+'Sentencias TSJ'!$L17+'Sentencias TSJ'!$M17))</f>
        <v>0.9</v>
      </c>
      <c r="L17" s="23">
        <f>IF(('Sentencias TSJ'!$K17+'Sentencias TSJ'!$L17+'Sentencias TSJ'!$M17)=0,"-",'Sentencias TSJ'!L17/('Sentencias TSJ'!$K17+'Sentencias TSJ'!$L17+'Sentencias TSJ'!$M17))</f>
        <v>4.8484848484848485E-2</v>
      </c>
      <c r="M17" s="23">
        <f>IF(('Sentencias TSJ'!$K17+'Sentencias TSJ'!$L17+'Sentencias TSJ'!$M17)=0,"-",'Sentencias TSJ'!M17/('Sentencias TSJ'!$K17+'Sentencias TSJ'!$L17+'Sentencias TSJ'!$M17))</f>
        <v>5.1515151515151514E-2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1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1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1</v>
      </c>
      <c r="L18" s="23">
        <f>IF(('Sentencias TSJ'!$K18+'Sentencias TSJ'!$L18+'Sentencias TSJ'!$M18)=0,"-",'Sentencias TSJ'!L18/('Sentencias TSJ'!$K18+'Sentencias TSJ'!$L18+'Sentencias TSJ'!$M18))</f>
        <v>0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0.8529411764705882</v>
      </c>
      <c r="C19" s="23">
        <f>IF(('Sentencias TSJ'!$B19+'Sentencias TSJ'!$C19+'Sentencias TSJ'!$D19)=0,"-",'Sentencias TSJ'!C19/('Sentencias TSJ'!$B19+'Sentencias TSJ'!$C19+'Sentencias TSJ'!$D19))</f>
        <v>7.3529411764705885E-2</v>
      </c>
      <c r="D19" s="23">
        <f>IF(('Sentencias TSJ'!$B19+'Sentencias TSJ'!$C19+'Sentencias TSJ'!$D19)=0,"-",'Sentencias TSJ'!D19/('Sentencias TSJ'!$B19+'Sentencias TSJ'!$C19+'Sentencias TSJ'!$D19))</f>
        <v>7.3529411764705885E-2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0.66666666666666663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0.33333333333333331</v>
      </c>
      <c r="K19" s="23">
        <f>IF(('Sentencias TSJ'!$K19+'Sentencias TSJ'!$L19+'Sentencias TSJ'!$M19)=0,"-",'Sentencias TSJ'!K19/('Sentencias TSJ'!$K19+'Sentencias TSJ'!$L19+'Sentencias TSJ'!$M19))</f>
        <v>0.83750000000000002</v>
      </c>
      <c r="L19" s="23">
        <f>IF(('Sentencias TSJ'!$K19+'Sentencias TSJ'!$L19+'Sentencias TSJ'!$M19)=0,"-",'Sentencias TSJ'!L19/('Sentencias TSJ'!$K19+'Sentencias TSJ'!$L19+'Sentencias TSJ'!$M19))</f>
        <v>7.4999999999999997E-2</v>
      </c>
      <c r="M19" s="23">
        <f>IF(('Sentencias TSJ'!$K19+'Sentencias TSJ'!$L19+'Sentencias TSJ'!$M19)=0,"-",'Sentencias TSJ'!M19/('Sentencias TSJ'!$K19+'Sentencias TSJ'!$L19+'Sentencias TSJ'!$M19))</f>
        <v>8.7499999999999994E-2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0.9031007751937985</v>
      </c>
      <c r="C20" s="23">
        <f>IF(('Sentencias TSJ'!$B20+'Sentencias TSJ'!$C20+'Sentencias TSJ'!$D20)=0,"-",'Sentencias TSJ'!C20/('Sentencias TSJ'!$B20+'Sentencias TSJ'!$C20+'Sentencias TSJ'!$D20))</f>
        <v>3.875968992248062E-2</v>
      </c>
      <c r="D20" s="23">
        <f>IF(('Sentencias TSJ'!$B20+'Sentencias TSJ'!$C20+'Sentencias TSJ'!$D20)=0,"-",'Sentencias TSJ'!D20/('Sentencias TSJ'!$B20+'Sentencias TSJ'!$C20+'Sentencias TSJ'!$D20))</f>
        <v>5.8139534883720929E-2</v>
      </c>
      <c r="E20" s="23">
        <f>IF(('Sentencias TSJ'!$E20+'Sentencias TSJ'!$F20+'Sentencias TSJ'!$G20)=0,"-",'Sentencias TSJ'!E20/('Sentencias TSJ'!$E20+'Sentencias TSJ'!$F20+'Sentencias TSJ'!$G20))</f>
        <v>0.8571428571428571</v>
      </c>
      <c r="F20" s="23">
        <f>IF(('Sentencias TSJ'!$E20+'Sentencias TSJ'!$F20+'Sentencias TSJ'!$G20)=0,"-",'Sentencias TSJ'!F20/('Sentencias TSJ'!$E20+'Sentencias TSJ'!$F20+'Sentencias TSJ'!$G20))</f>
        <v>4.7619047619047616E-2</v>
      </c>
      <c r="G20" s="23">
        <f>IF(('Sentencias TSJ'!$E20+'Sentencias TSJ'!$F20+'Sentencias TSJ'!$G20)=0,"-",'Sentencias TSJ'!G20/('Sentencias TSJ'!$E20+'Sentencias TSJ'!$F20+'Sentencias TSJ'!$G20))</f>
        <v>9.5238095238095233E-2</v>
      </c>
      <c r="H20" s="23">
        <f>IF(('Sentencias TSJ'!$H20+'Sentencias TSJ'!$I20+'Sentencias TSJ'!$J20)=0,"-",'Sentencias TSJ'!H20/('Sentencias TSJ'!$H20+'Sentencias TSJ'!$I20+'Sentencias TSJ'!$J20))</f>
        <v>0.72916666666666663</v>
      </c>
      <c r="I20" s="23">
        <f>IF(('Sentencias TSJ'!$H20+'Sentencias TSJ'!$I20+'Sentencias TSJ'!$J20)=0,"-",'Sentencias TSJ'!I20/('Sentencias TSJ'!$H20+'Sentencias TSJ'!$I20+'Sentencias TSJ'!$J20))</f>
        <v>2.0833333333333332E-2</v>
      </c>
      <c r="J20" s="23">
        <f>IF(('Sentencias TSJ'!$H20+'Sentencias TSJ'!$I20+'Sentencias TSJ'!$J20)=0,"-",'Sentencias TSJ'!J20/('Sentencias TSJ'!$H20+'Sentencias TSJ'!$I20+'Sentencias TSJ'!$J20))</f>
        <v>0.25</v>
      </c>
      <c r="K20" s="23">
        <f>IF(('Sentencias TSJ'!$K20+'Sentencias TSJ'!$L20+'Sentencias TSJ'!$M20)=0,"-",'Sentencias TSJ'!K20/('Sentencias TSJ'!$K20+'Sentencias TSJ'!$L20+'Sentencias TSJ'!$M20))</f>
        <v>0.87234042553191493</v>
      </c>
      <c r="L20" s="23">
        <f>IF(('Sentencias TSJ'!$K20+'Sentencias TSJ'!$L20+'Sentencias TSJ'!$M20)=0,"-",'Sentencias TSJ'!L20/('Sentencias TSJ'!$K20+'Sentencias TSJ'!$L20+'Sentencias TSJ'!$M20))</f>
        <v>3.64741641337386E-2</v>
      </c>
      <c r="M20" s="23">
        <f>IF(('Sentencias TSJ'!$K20+'Sentencias TSJ'!$L20+'Sentencias TSJ'!$M20)=0,"-",'Sentencias TSJ'!M20/('Sentencias TSJ'!$K20+'Sentencias TSJ'!$L20+'Sentencias TSJ'!$M20))</f>
        <v>9.1185410334346503E-2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0.88235294117647056</v>
      </c>
      <c r="C21" s="23">
        <f>IF(('Sentencias TSJ'!$B21+'Sentencias TSJ'!$C21+'Sentencias TSJ'!$D21)=0,"-",'Sentencias TSJ'!C21/('Sentencias TSJ'!$B21+'Sentencias TSJ'!$C21+'Sentencias TSJ'!$D21))</f>
        <v>1.9607843137254902E-2</v>
      </c>
      <c r="D21" s="23">
        <f>IF(('Sentencias TSJ'!$B21+'Sentencias TSJ'!$C21+'Sentencias TSJ'!$D21)=0,"-",'Sentencias TSJ'!D21/('Sentencias TSJ'!$B21+'Sentencias TSJ'!$C21+'Sentencias TSJ'!$D21))</f>
        <v>9.8039215686274508E-2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0.8</v>
      </c>
      <c r="I21" s="23">
        <f>IF(('Sentencias TSJ'!$H21+'Sentencias TSJ'!$I21+'Sentencias TSJ'!$J21)=0,"-",'Sentencias TSJ'!I21/('Sentencias TSJ'!$H21+'Sentencias TSJ'!$I21+'Sentencias TSJ'!$J21))</f>
        <v>0.2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0.87096774193548387</v>
      </c>
      <c r="L21" s="23">
        <f>IF(('Sentencias TSJ'!$K21+'Sentencias TSJ'!$L21+'Sentencias TSJ'!$M21)=0,"-",'Sentencias TSJ'!L21/('Sentencias TSJ'!$K21+'Sentencias TSJ'!$L21+'Sentencias TSJ'!$M21))</f>
        <v>4.8387096774193547E-2</v>
      </c>
      <c r="M21" s="23">
        <f>IF(('Sentencias TSJ'!$K21+'Sentencias TSJ'!$L21+'Sentencias TSJ'!$M21)=0,"-",'Sentencias TSJ'!M21/('Sentencias TSJ'!$K21+'Sentencias TSJ'!$L21+'Sentencias TSJ'!$M21))</f>
        <v>8.0645161290322578E-2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</v>
      </c>
      <c r="C22" s="23">
        <f>IF(('Sentencias TSJ'!$B22+'Sentencias TSJ'!$C22+'Sentencias TSJ'!$D22)=0,"-",'Sentencias TSJ'!C22/('Sentencias TSJ'!$B22+'Sentencias TSJ'!$C22+'Sentencias TSJ'!$D22))</f>
        <v>0.1</v>
      </c>
      <c r="D22" s="23">
        <f>IF(('Sentencias TSJ'!$B22+'Sentencias TSJ'!$C22+'Sentencias TSJ'!$D22)=0,"-",'Sentencias TSJ'!D22/('Sentencias TSJ'!$B22+'Sentencias TSJ'!$C22+'Sentencias TSJ'!$D22))</f>
        <v>0.1</v>
      </c>
      <c r="E22" s="23">
        <f>IF(('Sentencias TSJ'!$E22+'Sentencias TSJ'!$F22+'Sentencias TSJ'!$G22)=0,"-",'Sentencias TSJ'!E22/('Sentencias TSJ'!$E22+'Sentencias TSJ'!$F22+'Sentencias TSJ'!$G22))</f>
        <v>0.5</v>
      </c>
      <c r="F22" s="23">
        <f>IF(('Sentencias TSJ'!$E22+'Sentencias TSJ'!$F22+'Sentencias TSJ'!$G22)=0,"-",'Sentencias TSJ'!F22/('Sentencias TSJ'!$E22+'Sentencias TSJ'!$F22+'Sentencias TSJ'!$G22))</f>
        <v>0.5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0.66666666666666663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0.33333333333333331</v>
      </c>
      <c r="K22" s="23">
        <f>IF(('Sentencias TSJ'!$K22+'Sentencias TSJ'!$L22+'Sentencias TSJ'!$M22)=0,"-",'Sentencias TSJ'!K22/('Sentencias TSJ'!$K22+'Sentencias TSJ'!$L22+'Sentencias TSJ'!$M22))</f>
        <v>0.7407407407407407</v>
      </c>
      <c r="L22" s="23">
        <f>IF(('Sentencias TSJ'!$K22+'Sentencias TSJ'!$L22+'Sentencias TSJ'!$M22)=0,"-",'Sentencias TSJ'!L22/('Sentencias TSJ'!$K22+'Sentencias TSJ'!$L22+'Sentencias TSJ'!$M22))</f>
        <v>0.14814814814814814</v>
      </c>
      <c r="M22" s="23">
        <f>IF(('Sentencias TSJ'!$K22+'Sentencias TSJ'!$L22+'Sentencias TSJ'!$M22)=0,"-",'Sentencias TSJ'!M22/('Sentencias TSJ'!$K22+'Sentencias TSJ'!$L22+'Sentencias TSJ'!$M22))</f>
        <v>0.1111111111111111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0.88059701492537312</v>
      </c>
      <c r="C23" s="23">
        <f>IF(('Sentencias TSJ'!$B23+'Sentencias TSJ'!$C23+'Sentencias TSJ'!$D23)=0,"-",'Sentencias TSJ'!C23/('Sentencias TSJ'!$B23+'Sentencias TSJ'!$C23+'Sentencias TSJ'!$D23))</f>
        <v>2.9850746268656716E-2</v>
      </c>
      <c r="D23" s="23">
        <f>IF(('Sentencias TSJ'!$B23+'Sentencias TSJ'!$C23+'Sentencias TSJ'!$D23)=0,"-",'Sentencias TSJ'!D23/('Sentencias TSJ'!$B23+'Sentencias TSJ'!$C23+'Sentencias TSJ'!$D23))</f>
        <v>8.9552238805970144E-2</v>
      </c>
      <c r="E23" s="23">
        <f>IF(('Sentencias TSJ'!$E23+'Sentencias TSJ'!$F23+'Sentencias TSJ'!$G23)=0,"-",'Sentencias TSJ'!E23/('Sentencias TSJ'!$E23+'Sentencias TSJ'!$F23+'Sentencias TSJ'!$G23))</f>
        <v>0.5</v>
      </c>
      <c r="F23" s="23">
        <f>IF(('Sentencias TSJ'!$E23+'Sentencias TSJ'!$F23+'Sentencias TSJ'!$G23)=0,"-",'Sentencias TSJ'!F23/('Sentencias TSJ'!$E23+'Sentencias TSJ'!$F23+'Sentencias TSJ'!$G23))</f>
        <v>0.5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0.90909090909090906</v>
      </c>
      <c r="I23" s="23">
        <f>IF(('Sentencias TSJ'!$H23+'Sentencias TSJ'!$I23+'Sentencias TSJ'!$J23)=0,"-",'Sentencias TSJ'!I23/('Sentencias TSJ'!$H23+'Sentencias TSJ'!$I23+'Sentencias TSJ'!$J23))</f>
        <v>9.0909090909090912E-2</v>
      </c>
      <c r="J23" s="23">
        <f>IF(('Sentencias TSJ'!$H23+'Sentencias TSJ'!$I23+'Sentencias TSJ'!$J23)=0,"-",'Sentencias TSJ'!J23/('Sentencias TSJ'!$H23+'Sentencias TSJ'!$I23+'Sentencias TSJ'!$J23))</f>
        <v>0</v>
      </c>
      <c r="K23" s="23">
        <f>IF(('Sentencias TSJ'!$K23+'Sentencias TSJ'!$L23+'Sentencias TSJ'!$M23)=0,"-",'Sentencias TSJ'!K23/('Sentencias TSJ'!$K23+'Sentencias TSJ'!$L23+'Sentencias TSJ'!$M23))</f>
        <v>0.86419753086419748</v>
      </c>
      <c r="L23" s="23">
        <f>IF(('Sentencias TSJ'!$K23+'Sentencias TSJ'!$L23+'Sentencias TSJ'!$M23)=0,"-",'Sentencias TSJ'!L23/('Sentencias TSJ'!$K23+'Sentencias TSJ'!$L23+'Sentencias TSJ'!$M23))</f>
        <v>6.1728395061728392E-2</v>
      </c>
      <c r="M23" s="23">
        <f>IF(('Sentencias TSJ'!$K23+'Sentencias TSJ'!$L23+'Sentencias TSJ'!$M23)=0,"-",'Sentencias TSJ'!M23/('Sentencias TSJ'!$K23+'Sentencias TSJ'!$L23+'Sentencias TSJ'!$M23))</f>
        <v>7.407407407407407E-2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1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0.88719512195121952</v>
      </c>
      <c r="C25" s="7">
        <f>IF(('Sentencias TSJ'!$B25+'Sentencias TSJ'!$C25+'Sentencias TSJ'!$D25)=0,"-",'Sentencias TSJ'!C25/('Sentencias TSJ'!$B25+'Sentencias TSJ'!$C25+'Sentencias TSJ'!$D25))</f>
        <v>5.4878048780487805E-2</v>
      </c>
      <c r="D25" s="7">
        <f>IF(('Sentencias TSJ'!$B25+'Sentencias TSJ'!$C25+'Sentencias TSJ'!$D25)=0,"-",'Sentencias TSJ'!D25/('Sentencias TSJ'!$B25+'Sentencias TSJ'!$C25+'Sentencias TSJ'!$D25))</f>
        <v>5.7926829268292686E-2</v>
      </c>
      <c r="E25" s="7">
        <f>IF(('Sentencias TSJ'!$E25+'Sentencias TSJ'!$F25+'Sentencias TSJ'!$G25)=0,"-",'Sentencias TSJ'!E25/('Sentencias TSJ'!$E25+'Sentencias TSJ'!$F25+'Sentencias TSJ'!$G25))</f>
        <v>0.82432432432432434</v>
      </c>
      <c r="F25" s="7">
        <f>IF(('Sentencias TSJ'!$E25+'Sentencias TSJ'!$F25+'Sentencias TSJ'!$G25)=0,"-",'Sentencias TSJ'!F25/('Sentencias TSJ'!$E25+'Sentencias TSJ'!$F25+'Sentencias TSJ'!$G25))</f>
        <v>9.45945945945946E-2</v>
      </c>
      <c r="G25" s="7">
        <f>IF(('Sentencias TSJ'!$E25+'Sentencias TSJ'!$F25+'Sentencias TSJ'!$G25)=0,"-",'Sentencias TSJ'!G25/('Sentencias TSJ'!$E25+'Sentencias TSJ'!$F25+'Sentencias TSJ'!$G25))</f>
        <v>8.1081081081081086E-2</v>
      </c>
      <c r="H25" s="7">
        <f>IF(('Sentencias TSJ'!$H25+'Sentencias TSJ'!$I25+'Sentencias TSJ'!$J25)=0,"-",'Sentencias TSJ'!H25/('Sentencias TSJ'!$H25+'Sentencias TSJ'!$I25+'Sentencias TSJ'!$J25))</f>
        <v>0.81201044386422971</v>
      </c>
      <c r="I25" s="7">
        <f>IF(('Sentencias TSJ'!$H25+'Sentencias TSJ'!$I25+'Sentencias TSJ'!$J25)=0,"-",'Sentencias TSJ'!I25/('Sentencias TSJ'!$H25+'Sentencias TSJ'!$I25+'Sentencias TSJ'!$J25))</f>
        <v>6.2663185378590072E-2</v>
      </c>
      <c r="J25" s="7">
        <f>IF(('Sentencias TSJ'!$H25+'Sentencias TSJ'!$I25+'Sentencias TSJ'!$J25)=0,"-",'Sentencias TSJ'!J25/('Sentencias TSJ'!$H25+'Sentencias TSJ'!$I25+'Sentencias TSJ'!$J25))</f>
        <v>0.12532637075718014</v>
      </c>
      <c r="K25" s="7">
        <f>IF(('Sentencias TSJ'!$K25+'Sentencias TSJ'!$L25+'Sentencias TSJ'!$M25)=0,"-",'Sentencias TSJ'!K25/('Sentencias TSJ'!$K25+'Sentencias TSJ'!$L25+'Sentencias TSJ'!$M25))</f>
        <v>0.87182539682539684</v>
      </c>
      <c r="L25" s="7">
        <f>IF(('Sentencias TSJ'!$K25+'Sentencias TSJ'!$L25+'Sentencias TSJ'!$M25)=0,"-",'Sentencias TSJ'!L25/('Sentencias TSJ'!$K25+'Sentencias TSJ'!$L25+'Sentencias TSJ'!$M25))</f>
        <v>5.873015873015873E-2</v>
      </c>
      <c r="M25" s="7">
        <f>IF(('Sentencias TSJ'!$K25+'Sentencias TSJ'!$L25+'Sentencias TSJ'!$M25)=0,"-",'Sentencias TSJ'!M25/('Sentencias TSJ'!$K25+'Sentencias TSJ'!$L25+'Sentencias TSJ'!$M25))</f>
        <v>6.9444444444444448E-2</v>
      </c>
    </row>
    <row r="28" spans="1:13" x14ac:dyDescent="0.25">
      <c r="A28" s="42" t="s">
        <v>1</v>
      </c>
      <c r="B28" s="39" t="s">
        <v>33</v>
      </c>
      <c r="C28" s="40"/>
      <c r="D28" s="40"/>
      <c r="E28" s="41"/>
      <c r="F28" s="41"/>
      <c r="G28" s="41"/>
      <c r="H28" s="41"/>
      <c r="I28" s="41"/>
      <c r="J28" s="41"/>
      <c r="K28" s="41"/>
      <c r="L28" s="41"/>
      <c r="M28" s="41"/>
    </row>
    <row r="29" spans="1:13" ht="24" customHeight="1" x14ac:dyDescent="0.25">
      <c r="A29" s="41"/>
      <c r="B29" s="42" t="s">
        <v>30</v>
      </c>
      <c r="C29" s="43"/>
      <c r="D29" s="43"/>
      <c r="E29" s="42" t="s">
        <v>31</v>
      </c>
      <c r="F29" s="43"/>
      <c r="G29" s="43"/>
      <c r="H29" s="42" t="s">
        <v>32</v>
      </c>
      <c r="I29" s="43"/>
      <c r="J29" s="43"/>
      <c r="K29" s="42" t="s">
        <v>2</v>
      </c>
      <c r="L29" s="43"/>
      <c r="M29" s="43"/>
    </row>
    <row r="30" spans="1:13" ht="51" x14ac:dyDescent="0.25">
      <c r="A30" s="41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0.7</v>
      </c>
      <c r="C31" s="23">
        <f>IF(('Sentencias TSJ'!$B32+'Sentencias TSJ'!$C32+'Sentencias TSJ'!$D32)=0,"-",'Sentencias TSJ'!C32/('Sentencias TSJ'!$B32+'Sentencias TSJ'!$C32+'Sentencias TSJ'!$D32))</f>
        <v>0.1</v>
      </c>
      <c r="D31" s="23">
        <f>IF(('Sentencias TSJ'!$B32+'Sentencias TSJ'!$C32+'Sentencias TSJ'!$D32)=0,"-",'Sentencias TSJ'!D32/('Sentencias TSJ'!$B32+'Sentencias TSJ'!$C32+'Sentencias TSJ'!$D32))</f>
        <v>0.2</v>
      </c>
      <c r="E31" s="23">
        <f>IF(('Sentencias TSJ'!$E32+'Sentencias TSJ'!$F32+'Sentencias TSJ'!$G32)=0,"-",'Sentencias TSJ'!E32/('Sentencias TSJ'!$E32+'Sentencias TSJ'!$F32+'Sentencias TSJ'!$G32))</f>
        <v>0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1</v>
      </c>
      <c r="H31" s="23">
        <f>IF(('Sentencias TSJ'!$H32+'Sentencias TSJ'!$I32+'Sentencias TSJ'!$J32)=0,"-",'Sentencias TSJ'!H32/('Sentencias TSJ'!$H32+'Sentencias TSJ'!$I32+'Sentencias TSJ'!$J32))</f>
        <v>0.33333333333333331</v>
      </c>
      <c r="I31" s="23">
        <f>IF(('Sentencias TSJ'!$H32+'Sentencias TSJ'!$I32+'Sentencias TSJ'!$J32)=0,"-",'Sentencias TSJ'!I32/('Sentencias TSJ'!$H32+'Sentencias TSJ'!$I32+'Sentencias TSJ'!$J32))</f>
        <v>0.33333333333333331</v>
      </c>
      <c r="J31" s="23">
        <f>IF(('Sentencias TSJ'!$H32+'Sentencias TSJ'!$I32+'Sentencias TSJ'!$J32)=0,"-",'Sentencias TSJ'!J32/('Sentencias TSJ'!$H32+'Sentencias TSJ'!$I32+'Sentencias TSJ'!$J32))</f>
        <v>0.33333333333333331</v>
      </c>
      <c r="K31" s="23">
        <f>IF(('Sentencias TSJ'!$K32+'Sentencias TSJ'!$L32+'Sentencias TSJ'!$M32)=0,"-",'Sentencias TSJ'!K32/('Sentencias TSJ'!$K32+'Sentencias TSJ'!$L32+'Sentencias TSJ'!$M32))</f>
        <v>0.6</v>
      </c>
      <c r="L31" s="23">
        <f>IF(('Sentencias TSJ'!$K32+'Sentencias TSJ'!$L32+'Sentencias TSJ'!$M32)=0,"-",'Sentencias TSJ'!L32/('Sentencias TSJ'!$K32+'Sentencias TSJ'!$L32+'Sentencias TSJ'!$M32))</f>
        <v>0.13333333333333333</v>
      </c>
      <c r="M31" s="23">
        <f>IF(('Sentencias TSJ'!$K32+'Sentencias TSJ'!$L32+'Sentencias TSJ'!$M32)=0,"-",'Sentencias TSJ'!M32/('Sentencias TSJ'!$K32+'Sentencias TSJ'!$L32+'Sentencias TSJ'!$M32))</f>
        <v>0.26666666666666666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0.90909090909090906</v>
      </c>
      <c r="C32" s="23">
        <f>IF(('Sentencias TSJ'!$B33+'Sentencias TSJ'!$C33+'Sentencias TSJ'!$D33)=0,"-",'Sentencias TSJ'!C33/('Sentencias TSJ'!$B33+'Sentencias TSJ'!$C33+'Sentencias TSJ'!$D33))</f>
        <v>9.0909090909090912E-2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0.91666666666666663</v>
      </c>
      <c r="L32" s="23">
        <f>IF(('Sentencias TSJ'!$K33+'Sentencias TSJ'!$L33+'Sentencias TSJ'!$M33)=0,"-",'Sentencias TSJ'!L33/('Sentencias TSJ'!$K33+'Sentencias TSJ'!$L33+'Sentencias TSJ'!$M33))</f>
        <v>8.3333333333333329E-2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0.81818181818181823</v>
      </c>
      <c r="C34" s="23">
        <f>IF(('Sentencias TSJ'!$B35+'Sentencias TSJ'!$C35+'Sentencias TSJ'!$D35)=0,"-",'Sentencias TSJ'!C35/('Sentencias TSJ'!$B35+'Sentencias TSJ'!$C35+'Sentencias TSJ'!$D35))</f>
        <v>0.13636363636363635</v>
      </c>
      <c r="D34" s="23">
        <f>IF(('Sentencias TSJ'!$B35+'Sentencias TSJ'!$C35+'Sentencias TSJ'!$D35)=0,"-",'Sentencias TSJ'!D35/('Sentencias TSJ'!$B35+'Sentencias TSJ'!$C35+'Sentencias TSJ'!$D35))</f>
        <v>4.5454545454545456E-2</v>
      </c>
      <c r="E34" s="23">
        <f>IF(('Sentencias TSJ'!$E35+'Sentencias TSJ'!$F35+'Sentencias TSJ'!$G35)=0,"-",'Sentencias TSJ'!E35/('Sentencias TSJ'!$E35+'Sentencias TSJ'!$F35+'Sentencias TSJ'!$G35))</f>
        <v>1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0</v>
      </c>
      <c r="H34" s="23" t="str">
        <f>IF(('Sentencias TSJ'!$H35+'Sentencias TSJ'!$I35+'Sentencias TSJ'!$J35)=0,"-",'Sentencias TSJ'!H35/('Sentencias TSJ'!$H35+'Sentencias TSJ'!$I35+'Sentencias TSJ'!$J35))</f>
        <v>-</v>
      </c>
      <c r="I34" s="23" t="str">
        <f>IF(('Sentencias TSJ'!$H35+'Sentencias TSJ'!$I35+'Sentencias TSJ'!$J35)=0,"-",'Sentencias TSJ'!I35/('Sentencias TSJ'!$H35+'Sentencias TSJ'!$I35+'Sentencias TSJ'!$J35))</f>
        <v>-</v>
      </c>
      <c r="J34" s="23" t="str">
        <f>IF(('Sentencias TSJ'!$H35+'Sentencias TSJ'!$I35+'Sentencias TSJ'!$J35)=0,"-",'Sentencias TSJ'!J35/('Sentencias TSJ'!$H35+'Sentencias TSJ'!$I35+'Sentencias TSJ'!$J35))</f>
        <v>-</v>
      </c>
      <c r="K34" s="23">
        <f>IF(('Sentencias TSJ'!$K35+'Sentencias TSJ'!$L35+'Sentencias TSJ'!$M35)=0,"-",'Sentencias TSJ'!K35/('Sentencias TSJ'!$K35+'Sentencias TSJ'!$L35+'Sentencias TSJ'!$M35))</f>
        <v>0.82608695652173914</v>
      </c>
      <c r="L34" s="23">
        <f>IF(('Sentencias TSJ'!$K35+'Sentencias TSJ'!$L35+'Sentencias TSJ'!$M35)=0,"-",'Sentencias TSJ'!L35/('Sentencias TSJ'!$K35+'Sentencias TSJ'!$L35+'Sentencias TSJ'!$M35))</f>
        <v>0.13043478260869565</v>
      </c>
      <c r="M34" s="23">
        <f>IF(('Sentencias TSJ'!$K35+'Sentencias TSJ'!$L35+'Sentencias TSJ'!$M35)=0,"-",'Sentencias TSJ'!M35/('Sentencias TSJ'!$K35+'Sentencias TSJ'!$L35+'Sentencias TSJ'!$M35))</f>
        <v>4.3478260869565216E-2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0.625</v>
      </c>
      <c r="C35" s="23">
        <f>IF(('Sentencias TSJ'!$B36+'Sentencias TSJ'!$C36+'Sentencias TSJ'!$D36)=0,"-",'Sentencias TSJ'!C36/('Sentencias TSJ'!$B36+'Sentencias TSJ'!$C36+'Sentencias TSJ'!$D36))</f>
        <v>0.375</v>
      </c>
      <c r="D35" s="23">
        <f>IF(('Sentencias TSJ'!$B36+'Sentencias TSJ'!$C36+'Sentencias TSJ'!$D36)=0,"-",'Sentencias TSJ'!D36/('Sentencias TSJ'!$B36+'Sentencias TSJ'!$C36+'Sentencias TSJ'!$D36))</f>
        <v>0</v>
      </c>
      <c r="E35" s="23" t="str">
        <f>IF(('Sentencias TSJ'!$E36+'Sentencias TSJ'!$F36+'Sentencias TSJ'!$G36)=0,"-",'Sentencias TSJ'!E36/('Sentencias TSJ'!$E36+'Sentencias TSJ'!$F36+'Sentencias TSJ'!$G36))</f>
        <v>-</v>
      </c>
      <c r="F35" s="23" t="str">
        <f>IF(('Sentencias TSJ'!$E36+'Sentencias TSJ'!$F36+'Sentencias TSJ'!$G36)=0,"-",'Sentencias TSJ'!F36/('Sentencias TSJ'!$E36+'Sentencias TSJ'!$F36+'Sentencias TSJ'!$G36))</f>
        <v>-</v>
      </c>
      <c r="G35" s="23" t="str">
        <f>IF(('Sentencias TSJ'!$E36+'Sentencias TSJ'!$F36+'Sentencias TSJ'!$G36)=0,"-",'Sentencias TSJ'!G36/('Sentencias TSJ'!$E36+'Sentencias TSJ'!$F36+'Sentencias TSJ'!$G36))</f>
        <v>-</v>
      </c>
      <c r="H35" s="23" t="str">
        <f>IF(('Sentencias TSJ'!$H36+'Sentencias TSJ'!$I36+'Sentencias TSJ'!$J36)=0,"-",'Sentencias TSJ'!H36/('Sentencias TSJ'!$H36+'Sentencias TSJ'!$I36+'Sentencias TSJ'!$J36))</f>
        <v>-</v>
      </c>
      <c r="I35" s="23" t="str">
        <f>IF(('Sentencias TSJ'!$H36+'Sentencias TSJ'!$I36+'Sentencias TSJ'!$J36)=0,"-",'Sentencias TSJ'!I36/('Sentencias TSJ'!$H36+'Sentencias TSJ'!$I36+'Sentencias TSJ'!$J36))</f>
        <v>-</v>
      </c>
      <c r="J35" s="23" t="str">
        <f>IF(('Sentencias TSJ'!$H36+'Sentencias TSJ'!$I36+'Sentencias TSJ'!$J36)=0,"-",'Sentencias TSJ'!J36/('Sentencias TSJ'!$H36+'Sentencias TSJ'!$I36+'Sentencias TSJ'!$J36))</f>
        <v>-</v>
      </c>
      <c r="K35" s="23">
        <f>IF(('Sentencias TSJ'!$K36+'Sentencias TSJ'!$L36+'Sentencias TSJ'!$M36)=0,"-",'Sentencias TSJ'!K36/('Sentencias TSJ'!$K36+'Sentencias TSJ'!$L36+'Sentencias TSJ'!$M36))</f>
        <v>0.625</v>
      </c>
      <c r="L35" s="23">
        <f>IF(('Sentencias TSJ'!$K36+'Sentencias TSJ'!$L36+'Sentencias TSJ'!$M36)=0,"-",'Sentencias TSJ'!L36/('Sentencias TSJ'!$K36+'Sentencias TSJ'!$L36+'Sentencias TSJ'!$M36))</f>
        <v>0.375</v>
      </c>
      <c r="M35" s="23">
        <f>IF(('Sentencias TSJ'!$K36+'Sentencias TSJ'!$L36+'Sentencias TSJ'!$M36)=0,"-",'Sentencias TSJ'!M36/('Sentencias TSJ'!$K36+'Sentencias TSJ'!$L36+'Sentencias TSJ'!$M36))</f>
        <v>0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0.66666666666666663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0.33333333333333331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0.5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0.5</v>
      </c>
      <c r="K36" s="23">
        <f>IF(('Sentencias TSJ'!$K37+'Sentencias TSJ'!$L37+'Sentencias TSJ'!$M37)=0,"-",'Sentencias TSJ'!K37/('Sentencias TSJ'!$K37+'Sentencias TSJ'!$L37+'Sentencias TSJ'!$M37))</f>
        <v>0.6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0.4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1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</v>
      </c>
      <c r="E37" s="23">
        <f>IF(('Sentencias TSJ'!$E38+'Sentencias TSJ'!$F38+'Sentencias TSJ'!$G38)=0,"-",'Sentencias TSJ'!E38/('Sentencias TSJ'!$E38+'Sentencias TSJ'!$F38+'Sentencias TSJ'!$G38))</f>
        <v>0</v>
      </c>
      <c r="F37" s="23">
        <f>IF(('Sentencias TSJ'!$E38+'Sentencias TSJ'!$F38+'Sentencias TSJ'!$G38)=0,"-",'Sentencias TSJ'!F38/('Sentencias TSJ'!$E38+'Sentencias TSJ'!$F38+'Sentencias TSJ'!$G38))</f>
        <v>1</v>
      </c>
      <c r="G37" s="23">
        <f>IF(('Sentencias TSJ'!$E38+'Sentencias TSJ'!$F38+'Sentencias TSJ'!$G38)=0,"-",'Sentencias TSJ'!G38/('Sentencias TSJ'!$E38+'Sentencias TSJ'!$F38+'Sentencias TSJ'!$G38))</f>
        <v>0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0.90909090909090906</v>
      </c>
      <c r="L37" s="23">
        <f>IF(('Sentencias TSJ'!$K38+'Sentencias TSJ'!$L38+'Sentencias TSJ'!$M38)=0,"-",'Sentencias TSJ'!L38/('Sentencias TSJ'!$K38+'Sentencias TSJ'!$L38+'Sentencias TSJ'!$M38))</f>
        <v>9.0909090909090912E-2</v>
      </c>
      <c r="M37" s="23">
        <f>IF(('Sentencias TSJ'!$K38+'Sentencias TSJ'!$L38+'Sentencias TSJ'!$M38)=0,"-",'Sentencias TSJ'!M38/('Sentencias TSJ'!$K38+'Sentencias TSJ'!$L38+'Sentencias TSJ'!$M38))</f>
        <v>0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1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1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0.77500000000000002</v>
      </c>
      <c r="C39" s="23">
        <f>IF(('Sentencias TSJ'!$B40+'Sentencias TSJ'!$C40+'Sentencias TSJ'!$D40)=0,"-",'Sentencias TSJ'!C40/('Sentencias TSJ'!$B40+'Sentencias TSJ'!$C40+'Sentencias TSJ'!$D40))</f>
        <v>0.1</v>
      </c>
      <c r="D39" s="23">
        <f>IF(('Sentencias TSJ'!$B40+'Sentencias TSJ'!$C40+'Sentencias TSJ'!$D40)=0,"-",'Sentencias TSJ'!D40/('Sentencias TSJ'!$B40+'Sentencias TSJ'!$C40+'Sentencias TSJ'!$D40))</f>
        <v>0.125</v>
      </c>
      <c r="E39" s="23">
        <f>IF(('Sentencias TSJ'!$E40+'Sentencias TSJ'!$F40+'Sentencias TSJ'!$G40)=0,"-",'Sentencias TSJ'!E40/('Sentencias TSJ'!$E40+'Sentencias TSJ'!$F40+'Sentencias TSJ'!$G40))</f>
        <v>0.83333333333333337</v>
      </c>
      <c r="F39" s="23">
        <f>IF(('Sentencias TSJ'!$E40+'Sentencias TSJ'!$F40+'Sentencias TSJ'!$G40)=0,"-",'Sentencias TSJ'!F40/('Sentencias TSJ'!$E40+'Sentencias TSJ'!$F40+'Sentencias TSJ'!$G40))</f>
        <v>0.16666666666666666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0.8</v>
      </c>
      <c r="I39" s="23">
        <f>IF(('Sentencias TSJ'!$H40+'Sentencias TSJ'!$I40+'Sentencias TSJ'!$J40)=0,"-",'Sentencias TSJ'!I40/('Sentencias TSJ'!$H40+'Sentencias TSJ'!$I40+'Sentencias TSJ'!$J40))</f>
        <v>0</v>
      </c>
      <c r="J39" s="23">
        <f>IF(('Sentencias TSJ'!$H40+'Sentencias TSJ'!$I40+'Sentencias TSJ'!$J40)=0,"-",'Sentencias TSJ'!J40/('Sentencias TSJ'!$H40+'Sentencias TSJ'!$I40+'Sentencias TSJ'!$J40))</f>
        <v>0.2</v>
      </c>
      <c r="K39" s="23">
        <f>IF(('Sentencias TSJ'!$K40+'Sentencias TSJ'!$L40+'Sentencias TSJ'!$M40)=0,"-",'Sentencias TSJ'!K40/('Sentencias TSJ'!$K40+'Sentencias TSJ'!$L40+'Sentencias TSJ'!$M40))</f>
        <v>0.78688524590163933</v>
      </c>
      <c r="L39" s="23">
        <f>IF(('Sentencias TSJ'!$K40+'Sentencias TSJ'!$L40+'Sentencias TSJ'!$M40)=0,"-",'Sentencias TSJ'!L40/('Sentencias TSJ'!$K40+'Sentencias TSJ'!$L40+'Sentencias TSJ'!$M40))</f>
        <v>8.1967213114754092E-2</v>
      </c>
      <c r="M39" s="23">
        <f>IF(('Sentencias TSJ'!$K40+'Sentencias TSJ'!$L40+'Sentencias TSJ'!$M40)=0,"-",'Sentencias TSJ'!M40/('Sentencias TSJ'!$K40+'Sentencias TSJ'!$L40+'Sentencias TSJ'!$M40))</f>
        <v>0.13114754098360656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0.3888888888888889</v>
      </c>
      <c r="C40" s="23">
        <f>IF(('Sentencias TSJ'!$B41+'Sentencias TSJ'!$C41+'Sentencias TSJ'!$D41)=0,"-",'Sentencias TSJ'!C41/('Sentencias TSJ'!$B41+'Sentencias TSJ'!$C41+'Sentencias TSJ'!$D41))</f>
        <v>0.27777777777777779</v>
      </c>
      <c r="D40" s="23">
        <f>IF(('Sentencias TSJ'!$B41+'Sentencias TSJ'!$C41+'Sentencias TSJ'!$D41)=0,"-",'Sentencias TSJ'!D41/('Sentencias TSJ'!$B41+'Sentencias TSJ'!$C41+'Sentencias TSJ'!$D41))</f>
        <v>0.33333333333333331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0.4</v>
      </c>
      <c r="L40" s="23">
        <f>IF(('Sentencias TSJ'!$K41+'Sentencias TSJ'!$L41+'Sentencias TSJ'!$M41)=0,"-",'Sentencias TSJ'!L41/('Sentencias TSJ'!$K41+'Sentencias TSJ'!$L41+'Sentencias TSJ'!$M41))</f>
        <v>0.3</v>
      </c>
      <c r="M40" s="23">
        <f>IF(('Sentencias TSJ'!$K41+'Sentencias TSJ'!$L41+'Sentencias TSJ'!$M41)=0,"-",'Sentencias TSJ'!M41/('Sentencias TSJ'!$K41+'Sentencias TSJ'!$L41+'Sentencias TSJ'!$M41))</f>
        <v>0.3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0.5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0.5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0.66666666666666663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0.33333333333333331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0.5</v>
      </c>
      <c r="C42" s="23">
        <f>IF(('Sentencias TSJ'!$B43+'Sentencias TSJ'!$C43+'Sentencias TSJ'!$D43)=0,"-",'Sentencias TSJ'!C43/('Sentencias TSJ'!$B43+'Sentencias TSJ'!$C43+'Sentencias TSJ'!$D43))</f>
        <v>0.375</v>
      </c>
      <c r="D42" s="23">
        <f>IF(('Sentencias TSJ'!$B43+'Sentencias TSJ'!$C43+'Sentencias TSJ'!$D43)=0,"-",'Sentencias TSJ'!D43/('Sentencias TSJ'!$B43+'Sentencias TSJ'!$C43+'Sentencias TSJ'!$D43))</f>
        <v>0.125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1</v>
      </c>
      <c r="K42" s="23">
        <f>IF(('Sentencias TSJ'!$K43+'Sentencias TSJ'!$L43+'Sentencias TSJ'!$M43)=0,"-",'Sentencias TSJ'!K43/('Sentencias TSJ'!$K43+'Sentencias TSJ'!$L43+'Sentencias TSJ'!$M43))</f>
        <v>0.44444444444444442</v>
      </c>
      <c r="L42" s="23">
        <f>IF(('Sentencias TSJ'!$K43+'Sentencias TSJ'!$L43+'Sentencias TSJ'!$M43)=0,"-",'Sentencias TSJ'!L43/('Sentencias TSJ'!$K43+'Sentencias TSJ'!$L43+'Sentencias TSJ'!$M43))</f>
        <v>0.33333333333333331</v>
      </c>
      <c r="M42" s="23">
        <f>IF(('Sentencias TSJ'!$K43+'Sentencias TSJ'!$L43+'Sentencias TSJ'!$M43)=0,"-",'Sentencias TSJ'!M43/('Sentencias TSJ'!$K43+'Sentencias TSJ'!$L43+'Sentencias TSJ'!$M43))</f>
        <v>0.22222222222222221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0.80952380952380953</v>
      </c>
      <c r="C43" s="23">
        <f>IF(('Sentencias TSJ'!$B44+'Sentencias TSJ'!$C44+'Sentencias TSJ'!$D44)=0,"-",'Sentencias TSJ'!C44/('Sentencias TSJ'!$B44+'Sentencias TSJ'!$C44+'Sentencias TSJ'!$D44))</f>
        <v>9.5238095238095233E-2</v>
      </c>
      <c r="D43" s="23">
        <f>IF(('Sentencias TSJ'!$B44+'Sentencias TSJ'!$C44+'Sentencias TSJ'!$D44)=0,"-",'Sentencias TSJ'!D44/('Sentencias TSJ'!$B44+'Sentencias TSJ'!$C44+'Sentencias TSJ'!$D44))</f>
        <v>9.5238095238095233E-2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1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</v>
      </c>
      <c r="K43" s="23">
        <f>IF(('Sentencias TSJ'!$K44+'Sentencias TSJ'!$L44+'Sentencias TSJ'!$M44)=0,"-",'Sentencias TSJ'!K44/('Sentencias TSJ'!$K44+'Sentencias TSJ'!$L44+'Sentencias TSJ'!$M44))</f>
        <v>0.83333333333333337</v>
      </c>
      <c r="L43" s="23">
        <f>IF(('Sentencias TSJ'!$K44+'Sentencias TSJ'!$L44+'Sentencias TSJ'!$M44)=0,"-",'Sentencias TSJ'!L44/('Sentencias TSJ'!$K44+'Sentencias TSJ'!$L44+'Sentencias TSJ'!$M44))</f>
        <v>8.3333333333333329E-2</v>
      </c>
      <c r="M43" s="23">
        <f>IF(('Sentencias TSJ'!$K44+'Sentencias TSJ'!$L44+'Sentencias TSJ'!$M44)=0,"-",'Sentencias TSJ'!M44/('Sentencias TSJ'!$K44+'Sentencias TSJ'!$L44+'Sentencias TSJ'!$M44))</f>
        <v>8.3333333333333329E-2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0.7142857142857143</v>
      </c>
      <c r="C44" s="23">
        <f>IF(('Sentencias TSJ'!$B45+'Sentencias TSJ'!$C45+'Sentencias TSJ'!$D45)=0,"-",'Sentencias TSJ'!C45/('Sentencias TSJ'!$B45+'Sentencias TSJ'!$C45+'Sentencias TSJ'!$D45))</f>
        <v>0.2857142857142857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0.7142857142857143</v>
      </c>
      <c r="L44" s="23">
        <f>IF(('Sentencias TSJ'!$K45+'Sentencias TSJ'!$L45+'Sentencias TSJ'!$M45)=0,"-",'Sentencias TSJ'!L45/('Sentencias TSJ'!$K45+'Sentencias TSJ'!$L45+'Sentencias TSJ'!$M45))</f>
        <v>0.2857142857142857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>
        <f>IF(('Sentencias TSJ'!$E46+'Sentencias TSJ'!$F46+'Sentencias TSJ'!$G46)=0,"-",'Sentencias TSJ'!E46/('Sentencias TSJ'!$E46+'Sentencias TSJ'!$F46+'Sentencias TSJ'!$G46))</f>
        <v>1</v>
      </c>
      <c r="F45" s="23">
        <f>IF(('Sentencias TSJ'!$E46+'Sentencias TSJ'!$F46+'Sentencias TSJ'!$G46)=0,"-",'Sentencias TSJ'!F46/('Sentencias TSJ'!$E46+'Sentencias TSJ'!$F46+'Sentencias TSJ'!$G46))</f>
        <v>0</v>
      </c>
      <c r="G45" s="23">
        <f>IF(('Sentencias TSJ'!$E46+'Sentencias TSJ'!$F46+'Sentencias TSJ'!$G46)=0,"-",'Sentencias TSJ'!G46/('Sentencias TSJ'!$E46+'Sentencias TSJ'!$F46+'Sentencias TSJ'!$G46))</f>
        <v>0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1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0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0.75144508670520227</v>
      </c>
      <c r="C48" s="7">
        <f>IF(('Sentencias TSJ'!$B49+'Sentencias TSJ'!$C49+'Sentencias TSJ'!$D49)=0,"-",'Sentencias TSJ'!C49/('Sentencias TSJ'!$B49+'Sentencias TSJ'!$C49+'Sentencias TSJ'!$D49))</f>
        <v>0.13872832369942195</v>
      </c>
      <c r="D48" s="7">
        <f>IF(('Sentencias TSJ'!$B49+'Sentencias TSJ'!$C49+'Sentencias TSJ'!$D49)=0,"-",'Sentencias TSJ'!D49/('Sentencias TSJ'!$B49+'Sentencias TSJ'!$C49+'Sentencias TSJ'!$D49))</f>
        <v>0.10982658959537572</v>
      </c>
      <c r="E48" s="7">
        <f>IF(('Sentencias TSJ'!$E49+'Sentencias TSJ'!$F49+'Sentencias TSJ'!$G49)=0,"-",'Sentencias TSJ'!E49/('Sentencias TSJ'!$E49+'Sentencias TSJ'!$F49+'Sentencias TSJ'!$G49))</f>
        <v>0.72727272727272729</v>
      </c>
      <c r="F48" s="7">
        <f>IF(('Sentencias TSJ'!$E49+'Sentencias TSJ'!$F49+'Sentencias TSJ'!$G49)=0,"-",'Sentencias TSJ'!F49/('Sentencias TSJ'!$E49+'Sentencias TSJ'!$F49+'Sentencias TSJ'!$G49))</f>
        <v>0.18181818181818182</v>
      </c>
      <c r="G48" s="7">
        <f>IF(('Sentencias TSJ'!$E49+'Sentencias TSJ'!$F49+'Sentencias TSJ'!$G49)=0,"-",'Sentencias TSJ'!G49/('Sentencias TSJ'!$E49+'Sentencias TSJ'!$F49+'Sentencias TSJ'!$G49))</f>
        <v>9.0909090909090912E-2</v>
      </c>
      <c r="H48" s="7">
        <f>IF(('Sentencias TSJ'!$H49+'Sentencias TSJ'!$I49+'Sentencias TSJ'!$J49)=0,"-",'Sentencias TSJ'!H49/('Sentencias TSJ'!$H49+'Sentencias TSJ'!$I49+'Sentencias TSJ'!$J49))</f>
        <v>0.75</v>
      </c>
      <c r="I48" s="7">
        <f>IF(('Sentencias TSJ'!$H49+'Sentencias TSJ'!$I49+'Sentencias TSJ'!$J49)=0,"-",'Sentencias TSJ'!I49/('Sentencias TSJ'!$H49+'Sentencias TSJ'!$I49+'Sentencias TSJ'!$J49))</f>
        <v>3.5714285714285712E-2</v>
      </c>
      <c r="J48" s="7">
        <f>IF(('Sentencias TSJ'!$H49+'Sentencias TSJ'!$I49+'Sentencias TSJ'!$J49)=0,"-",'Sentencias TSJ'!J49/('Sentencias TSJ'!$H49+'Sentencias TSJ'!$I49+'Sentencias TSJ'!$J49))</f>
        <v>0.21428571428571427</v>
      </c>
      <c r="K48" s="7">
        <f>IF(('Sentencias TSJ'!$K49+'Sentencias TSJ'!$L49+'Sentencias TSJ'!$M49)=0,"-",'Sentencias TSJ'!K49/('Sentencias TSJ'!$K49+'Sentencias TSJ'!$L49+'Sentencias TSJ'!$M49))</f>
        <v>0.74766355140186913</v>
      </c>
      <c r="L48" s="7">
        <f>IF(('Sentencias TSJ'!$K49+'Sentencias TSJ'!$L49+'Sentencias TSJ'!$M49)=0,"-",'Sentencias TSJ'!L49/('Sentencias TSJ'!$K49+'Sentencias TSJ'!$L49+'Sentencias TSJ'!$M49))</f>
        <v>0.13084112149532709</v>
      </c>
      <c r="M48" s="7">
        <f>IF(('Sentencias TSJ'!$K49+'Sentencias TSJ'!$L49+'Sentencias TSJ'!$M49)=0,"-",'Sentencias TSJ'!M49/('Sentencias TSJ'!$K49+'Sentencias TSJ'!$L49+'Sentencias TSJ'!$M49))</f>
        <v>0.12149532710280374</v>
      </c>
    </row>
    <row r="51" spans="1:13" x14ac:dyDescent="0.25">
      <c r="A51" s="42" t="s">
        <v>2</v>
      </c>
      <c r="B51" s="39" t="s">
        <v>33</v>
      </c>
      <c r="C51" s="40"/>
      <c r="D51" s="40"/>
      <c r="E51" s="41"/>
      <c r="F51" s="41"/>
      <c r="G51" s="41"/>
      <c r="H51" s="41"/>
      <c r="I51" s="41"/>
      <c r="J51" s="41"/>
      <c r="K51" s="41"/>
      <c r="L51" s="41"/>
      <c r="M51" s="41"/>
    </row>
    <row r="52" spans="1:13" ht="24.75" customHeight="1" x14ac:dyDescent="0.25">
      <c r="A52" s="41"/>
      <c r="B52" s="42" t="s">
        <v>30</v>
      </c>
      <c r="C52" s="43"/>
      <c r="D52" s="43"/>
      <c r="E52" s="42" t="s">
        <v>31</v>
      </c>
      <c r="F52" s="43"/>
      <c r="G52" s="43"/>
      <c r="H52" s="42" t="s">
        <v>32</v>
      </c>
      <c r="I52" s="43"/>
      <c r="J52" s="43"/>
      <c r="K52" s="42" t="s">
        <v>2</v>
      </c>
      <c r="L52" s="43"/>
      <c r="M52" s="43"/>
    </row>
    <row r="53" spans="1:13" ht="51" x14ac:dyDescent="0.25">
      <c r="A53" s="41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0.89530685920577613</v>
      </c>
      <c r="C54" s="23">
        <f>IF(('Sentencias TSJ'!$B55+'Sentencias TSJ'!$C55+'Sentencias TSJ'!$D55)=0,"-",'Sentencias TSJ'!C55/('Sentencias TSJ'!$B55+'Sentencias TSJ'!$C55+'Sentencias TSJ'!$D55))</f>
        <v>5.7761732851985562E-2</v>
      </c>
      <c r="D54" s="23">
        <f>IF(('Sentencias TSJ'!$B55+'Sentencias TSJ'!$C55+'Sentencias TSJ'!$D55)=0,"-",'Sentencias TSJ'!D55/('Sentencias TSJ'!$B55+'Sentencias TSJ'!$C55+'Sentencias TSJ'!$D55))</f>
        <v>4.6931407942238268E-2</v>
      </c>
      <c r="E54" s="23">
        <f>+'Sentencias TSJ'!E55/('Sentencias TSJ'!E55+'Sentencias TSJ'!F55+'Sentencias TSJ'!G55)</f>
        <v>0.61538461538461542</v>
      </c>
      <c r="F54" s="23">
        <f>+'Sentencias TSJ'!F55/('Sentencias TSJ'!E55+'Sentencias TSJ'!F55+'Sentencias TSJ'!G55)</f>
        <v>0</v>
      </c>
      <c r="G54" s="23">
        <f>+'Sentencias TSJ'!G55/('Sentencias TSJ'!E55+'Sentencias TSJ'!F55+'Sentencias TSJ'!G55)</f>
        <v>0.38461538461538464</v>
      </c>
      <c r="H54" s="23">
        <f>IF(('Sentencias TSJ'!$H55+'Sentencias TSJ'!$I55+'Sentencias TSJ'!$J55)=0,"-",'Sentencias TSJ'!H55/('Sentencias TSJ'!$H55+'Sentencias TSJ'!$I55+'Sentencias TSJ'!$J55))</f>
        <v>0.68181818181818177</v>
      </c>
      <c r="I54" s="23">
        <f>IF(('Sentencias TSJ'!$H55+'Sentencias TSJ'!$I55+'Sentencias TSJ'!$J55)=0,"-",'Sentencias TSJ'!I55/('Sentencias TSJ'!$H55+'Sentencias TSJ'!$I55+'Sentencias TSJ'!$J55))</f>
        <v>0.15909090909090909</v>
      </c>
      <c r="J54" s="23">
        <f>IF(('Sentencias TSJ'!$H55+'Sentencias TSJ'!$I55+'Sentencias TSJ'!$J55)=0,"-",'Sentencias TSJ'!J55/('Sentencias TSJ'!$H55+'Sentencias TSJ'!$I55+'Sentencias TSJ'!$J55))</f>
        <v>0.15909090909090909</v>
      </c>
      <c r="K54" s="23">
        <f>IF(('Sentencias TSJ'!$K55+'Sentencias TSJ'!$L55+'Sentencias TSJ'!$M55)=0,"-",'Sentencias TSJ'!K55/('Sentencias TSJ'!$K55+'Sentencias TSJ'!$L55+'Sentencias TSJ'!$M55))</f>
        <v>0.8571428571428571</v>
      </c>
      <c r="L54" s="23">
        <f>IF(('Sentencias TSJ'!$K55+'Sentencias TSJ'!$L55+'Sentencias TSJ'!$M55)=0,"-",'Sentencias TSJ'!L55/('Sentencias TSJ'!$K55+'Sentencias TSJ'!$L55+'Sentencias TSJ'!$M55))</f>
        <v>6.8452380952380959E-2</v>
      </c>
      <c r="M54" s="23">
        <f>IF(('Sentencias TSJ'!$K55+'Sentencias TSJ'!$L55+'Sentencias TSJ'!$M55)=0,"-",'Sentencias TSJ'!M55/('Sentencias TSJ'!$K55+'Sentencias TSJ'!$L55+'Sentencias TSJ'!$M55))</f>
        <v>7.4404761904761904E-2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0.90697674418604646</v>
      </c>
      <c r="C55" s="23">
        <f>IF(('Sentencias TSJ'!$B56+'Sentencias TSJ'!$C56+'Sentencias TSJ'!$D56)=0,"-",'Sentencias TSJ'!C56/('Sentencias TSJ'!$B56+'Sentencias TSJ'!$C56+'Sentencias TSJ'!$D56))</f>
        <v>6.9767441860465115E-2</v>
      </c>
      <c r="D55" s="23">
        <f>IF(('Sentencias TSJ'!$B56+'Sentencias TSJ'!$C56+'Sentencias TSJ'!$D56)=0,"-",'Sentencias TSJ'!D56/('Sentencias TSJ'!$B56+'Sentencias TSJ'!$C56+'Sentencias TSJ'!$D56))</f>
        <v>2.3255813953488372E-2</v>
      </c>
      <c r="E55" s="23" t="e">
        <f>+'Sentencias TSJ'!E56/('Sentencias TSJ'!E56+'Sentencias TSJ'!F56+'Sentencias TSJ'!G56)</f>
        <v>#DIV/0!</v>
      </c>
      <c r="F55" s="23" t="e">
        <f>+'Sentencias TSJ'!F56/('Sentencias TSJ'!E56+'Sentencias TSJ'!F56+'Sentencias TSJ'!G56)</f>
        <v>#DIV/0!</v>
      </c>
      <c r="G55" s="23" t="e">
        <f>+'Sentencias TSJ'!G56/('Sentencias TSJ'!E56+'Sentencias TSJ'!F56+'Sentencias TSJ'!G56)</f>
        <v>#DIV/0!</v>
      </c>
      <c r="H55" s="23">
        <f>IF(('Sentencias TSJ'!$H56+'Sentencias TSJ'!$I56+'Sentencias TSJ'!$J56)=0,"-",'Sentencias TSJ'!H56/('Sentencias TSJ'!$H56+'Sentencias TSJ'!$I56+'Sentencias TSJ'!$J56))</f>
        <v>0.77777777777777779</v>
      </c>
      <c r="I55" s="23">
        <f>IF(('Sentencias TSJ'!$H56+'Sentencias TSJ'!$I56+'Sentencias TSJ'!$J56)=0,"-",'Sentencias TSJ'!I56/('Sentencias TSJ'!$H56+'Sentencias TSJ'!$I56+'Sentencias TSJ'!$J56))</f>
        <v>0.1111111111111111</v>
      </c>
      <c r="J55" s="23">
        <f>IF(('Sentencias TSJ'!$H56+'Sentencias TSJ'!$I56+'Sentencias TSJ'!$J56)=0,"-",'Sentencias TSJ'!J56/('Sentencias TSJ'!$H56+'Sentencias TSJ'!$I56+'Sentencias TSJ'!$J56))</f>
        <v>0.1111111111111111</v>
      </c>
      <c r="K55" s="23">
        <f>IF(('Sentencias TSJ'!$K56+'Sentencias TSJ'!$L56+'Sentencias TSJ'!$M56)=0,"-",'Sentencias TSJ'!K56/('Sentencias TSJ'!$K56+'Sentencias TSJ'!$L56+'Sentencias TSJ'!$M56))</f>
        <v>0.89473684210526316</v>
      </c>
      <c r="L55" s="23">
        <f>IF(('Sentencias TSJ'!$K56+'Sentencias TSJ'!$L56+'Sentencias TSJ'!$M56)=0,"-",'Sentencias TSJ'!L56/('Sentencias TSJ'!$K56+'Sentencias TSJ'!$L56+'Sentencias TSJ'!$M56))</f>
        <v>7.3684210526315783E-2</v>
      </c>
      <c r="M55" s="23">
        <f>IF(('Sentencias TSJ'!$K56+'Sentencias TSJ'!$L56+'Sentencias TSJ'!$M56)=0,"-",'Sentencias TSJ'!M56/('Sentencias TSJ'!$K56+'Sentencias TSJ'!$L56+'Sentencias TSJ'!$M56))</f>
        <v>3.1578947368421054E-2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0.875</v>
      </c>
      <c r="C56" s="23">
        <f>IF(('Sentencias TSJ'!$B57+'Sentencias TSJ'!$C57+'Sentencias TSJ'!$D57)=0,"-",'Sentencias TSJ'!C57/('Sentencias TSJ'!$B57+'Sentencias TSJ'!$C57+'Sentencias TSJ'!$D57))</f>
        <v>6.25E-2</v>
      </c>
      <c r="D56" s="23">
        <f>IF(('Sentencias TSJ'!$B57+'Sentencias TSJ'!$C57+'Sentencias TSJ'!$D57)=0,"-",'Sentencias TSJ'!D57/('Sentencias TSJ'!$B57+'Sentencias TSJ'!$C57+'Sentencias TSJ'!$D57))</f>
        <v>6.25E-2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0.87878787878787878</v>
      </c>
      <c r="L56" s="23">
        <f>IF(('Sentencias TSJ'!$K57+'Sentencias TSJ'!$L57+'Sentencias TSJ'!$M57)=0,"-",'Sentencias TSJ'!L57/('Sentencias TSJ'!$K57+'Sentencias TSJ'!$L57+'Sentencias TSJ'!$M57))</f>
        <v>6.0606060606060608E-2</v>
      </c>
      <c r="M56" s="23">
        <f>IF(('Sentencias TSJ'!$K57+'Sentencias TSJ'!$L57+'Sentencias TSJ'!$M57)=0,"-",'Sentencias TSJ'!M57/('Sentencias TSJ'!$K57+'Sentencias TSJ'!$L57+'Sentencias TSJ'!$M57))</f>
        <v>6.0606060606060608E-2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0.81818181818181823</v>
      </c>
      <c r="C57" s="23">
        <f>IF(('Sentencias TSJ'!$B58+'Sentencias TSJ'!$C58+'Sentencias TSJ'!$D58)=0,"-",'Sentencias TSJ'!C58/('Sentencias TSJ'!$B58+'Sentencias TSJ'!$C58+'Sentencias TSJ'!$D58))</f>
        <v>0.13636363636363635</v>
      </c>
      <c r="D57" s="23">
        <f>IF(('Sentencias TSJ'!$B58+'Sentencias TSJ'!$C58+'Sentencias TSJ'!$D58)=0,"-",'Sentencias TSJ'!D58/('Sentencias TSJ'!$B58+'Sentencias TSJ'!$C58+'Sentencias TSJ'!$D58))</f>
        <v>4.5454545454545456E-2</v>
      </c>
      <c r="E57" s="23">
        <f>+'Sentencias TSJ'!E58/('Sentencias TSJ'!E58+'Sentencias TSJ'!F58+'Sentencias TSJ'!G58)</f>
        <v>1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</v>
      </c>
      <c r="H57" s="23">
        <f>IF(('Sentencias TSJ'!$H58+'Sentencias TSJ'!$I58+'Sentencias TSJ'!$J58)=0,"-",'Sentencias TSJ'!H58/('Sentencias TSJ'!$H58+'Sentencias TSJ'!$I58+'Sentencias TSJ'!$J58))</f>
        <v>0.66666666666666663</v>
      </c>
      <c r="I57" s="23">
        <f>IF(('Sentencias TSJ'!$H58+'Sentencias TSJ'!$I58+'Sentencias TSJ'!$J58)=0,"-",'Sentencias TSJ'!I58/('Sentencias TSJ'!$H58+'Sentencias TSJ'!$I58+'Sentencias TSJ'!$J58))</f>
        <v>0.26666666666666666</v>
      </c>
      <c r="J57" s="23">
        <f>IF(('Sentencias TSJ'!$H58+'Sentencias TSJ'!$I58+'Sentencias TSJ'!$J58)=0,"-",'Sentencias TSJ'!J58/('Sentencias TSJ'!$H58+'Sentencias TSJ'!$I58+'Sentencias TSJ'!$J58))</f>
        <v>6.6666666666666666E-2</v>
      </c>
      <c r="K57" s="23">
        <f>IF(('Sentencias TSJ'!$K58+'Sentencias TSJ'!$L58+'Sentencias TSJ'!$M58)=0,"-",'Sentencias TSJ'!K58/('Sentencias TSJ'!$K58+'Sentencias TSJ'!$L58+'Sentencias TSJ'!$M58))</f>
        <v>0.80794701986754969</v>
      </c>
      <c r="L57" s="23">
        <f>IF(('Sentencias TSJ'!$K58+'Sentencias TSJ'!$L58+'Sentencias TSJ'!$M58)=0,"-",'Sentencias TSJ'!L58/('Sentencias TSJ'!$K58+'Sentencias TSJ'!$L58+'Sentencias TSJ'!$M58))</f>
        <v>0.14569536423841059</v>
      </c>
      <c r="M57" s="23">
        <f>IF(('Sentencias TSJ'!$K58+'Sentencias TSJ'!$L58+'Sentencias TSJ'!$M58)=0,"-",'Sentencias TSJ'!M58/('Sentencias TSJ'!$K58+'Sentencias TSJ'!$L58+'Sentencias TSJ'!$M58))</f>
        <v>4.6357615894039736E-2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0.83464566929133854</v>
      </c>
      <c r="C58" s="23">
        <f>IF(('Sentencias TSJ'!$B59+'Sentencias TSJ'!$C59+'Sentencias TSJ'!$D59)=0,"-",'Sentencias TSJ'!C59/('Sentencias TSJ'!$B59+'Sentencias TSJ'!$C59+'Sentencias TSJ'!$D59))</f>
        <v>7.874015748031496E-2</v>
      </c>
      <c r="D58" s="23">
        <f>IF(('Sentencias TSJ'!$B59+'Sentencias TSJ'!$C59+'Sentencias TSJ'!$D59)=0,"-",'Sentencias TSJ'!D59/('Sentencias TSJ'!$B59+'Sentencias TSJ'!$C59+'Sentencias TSJ'!$D59))</f>
        <v>8.6614173228346455E-2</v>
      </c>
      <c r="E58" s="23">
        <f>+'Sentencias TSJ'!E59/('Sentencias TSJ'!E59+'Sentencias TSJ'!F59+'Sentencias TSJ'!G59)</f>
        <v>0.91666666666666663</v>
      </c>
      <c r="F58" s="23">
        <f>+'Sentencias TSJ'!F59/('Sentencias TSJ'!E59+'Sentencias TSJ'!F59+'Sentencias TSJ'!G59)</f>
        <v>8.3333333333333329E-2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0.8125</v>
      </c>
      <c r="I58" s="23">
        <f>IF(('Sentencias TSJ'!$H59+'Sentencias TSJ'!$I59+'Sentencias TSJ'!$J59)=0,"-",'Sentencias TSJ'!I59/('Sentencias TSJ'!$H59+'Sentencias TSJ'!$I59+'Sentencias TSJ'!$J59))</f>
        <v>0</v>
      </c>
      <c r="J58" s="23">
        <f>IF(('Sentencias TSJ'!$H59+'Sentencias TSJ'!$I59+'Sentencias TSJ'!$J59)=0,"-",'Sentencias TSJ'!J59/('Sentencias TSJ'!$H59+'Sentencias TSJ'!$I59+'Sentencias TSJ'!$J59))</f>
        <v>0.1875</v>
      </c>
      <c r="K58" s="23">
        <f>IF(('Sentencias TSJ'!$K59+'Sentencias TSJ'!$L59+'Sentencias TSJ'!$M59)=0,"-",'Sentencias TSJ'!K59/('Sentencias TSJ'!$K59+'Sentencias TSJ'!$L59+'Sentencias TSJ'!$M59))</f>
        <v>0.83870967741935487</v>
      </c>
      <c r="L58" s="23">
        <f>IF(('Sentencias TSJ'!$K59+'Sentencias TSJ'!$L59+'Sentencias TSJ'!$M59)=0,"-",'Sentencias TSJ'!L59/('Sentencias TSJ'!$K59+'Sentencias TSJ'!$L59+'Sentencias TSJ'!$M59))</f>
        <v>7.0967741935483872E-2</v>
      </c>
      <c r="M58" s="23">
        <f>IF(('Sentencias TSJ'!$K59+'Sentencias TSJ'!$L59+'Sentencias TSJ'!$M59)=0,"-",'Sentencias TSJ'!M59/('Sentencias TSJ'!$K59+'Sentencias TSJ'!$L59+'Sentencias TSJ'!$M59))</f>
        <v>9.0322580645161285E-2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0.83870967741935487</v>
      </c>
      <c r="C59" s="23">
        <f>IF(('Sentencias TSJ'!$B60+'Sentencias TSJ'!$C60+'Sentencias TSJ'!$D60)=0,"-",'Sentencias TSJ'!C60/('Sentencias TSJ'!$B60+'Sentencias TSJ'!$C60+'Sentencias TSJ'!$D60))</f>
        <v>9.6774193548387094E-2</v>
      </c>
      <c r="D59" s="23">
        <f>IF(('Sentencias TSJ'!$B60+'Sentencias TSJ'!$C60+'Sentencias TSJ'!$D60)=0,"-",'Sentencias TSJ'!D60/('Sentencias TSJ'!$B60+'Sentencias TSJ'!$C60+'Sentencias TSJ'!$D60))</f>
        <v>6.4516129032258063E-2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0.6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0.4</v>
      </c>
      <c r="K59" s="23">
        <f>IF(('Sentencias TSJ'!$K60+'Sentencias TSJ'!$L60+'Sentencias TSJ'!$M60)=0,"-",'Sentencias TSJ'!K60/('Sentencias TSJ'!$K60+'Sentencias TSJ'!$L60+'Sentencias TSJ'!$M60))</f>
        <v>0.82051282051282048</v>
      </c>
      <c r="L59" s="23">
        <f>IF(('Sentencias TSJ'!$K60+'Sentencias TSJ'!$L60+'Sentencias TSJ'!$M60)=0,"-",'Sentencias TSJ'!L60/('Sentencias TSJ'!$K60+'Sentencias TSJ'!$L60+'Sentencias TSJ'!$M60))</f>
        <v>7.6923076923076927E-2</v>
      </c>
      <c r="M59" s="23">
        <f>IF(('Sentencias TSJ'!$K60+'Sentencias TSJ'!$L60+'Sentencias TSJ'!$M60)=0,"-",'Sentencias TSJ'!M60/('Sentencias TSJ'!$K60+'Sentencias TSJ'!$L60+'Sentencias TSJ'!$M60))</f>
        <v>0.10256410256410256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0.94736842105263153</v>
      </c>
      <c r="C60" s="23">
        <f>IF(('Sentencias TSJ'!$B61+'Sentencias TSJ'!$C61+'Sentencias TSJ'!$D61)=0,"-",'Sentencias TSJ'!C61/('Sentencias TSJ'!$B61+'Sentencias TSJ'!$C61+'Sentencias TSJ'!$D61))</f>
        <v>3.5087719298245612E-2</v>
      </c>
      <c r="D60" s="23">
        <f>IF(('Sentencias TSJ'!$B61+'Sentencias TSJ'!$C61+'Sentencias TSJ'!$D61)=0,"-",'Sentencias TSJ'!D61/('Sentencias TSJ'!$B61+'Sentencias TSJ'!$C61+'Sentencias TSJ'!$D61))</f>
        <v>1.7543859649122806E-2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0.2</v>
      </c>
      <c r="K60" s="23">
        <f>IF(('Sentencias TSJ'!$K61+'Sentencias TSJ'!$L61+'Sentencias TSJ'!$M61)=0,"-",'Sentencias TSJ'!K61/('Sentencias TSJ'!$K61+'Sentencias TSJ'!$L61+'Sentencias TSJ'!$M61))</f>
        <v>0.92307692307692313</v>
      </c>
      <c r="L60" s="23">
        <f>IF(('Sentencias TSJ'!$K61+'Sentencias TSJ'!$L61+'Sentencias TSJ'!$M61)=0,"-",'Sentencias TSJ'!L61/('Sentencias TSJ'!$K61+'Sentencias TSJ'!$L61+'Sentencias TSJ'!$M61))</f>
        <v>4.6153846153846156E-2</v>
      </c>
      <c r="M60" s="23">
        <f>IF(('Sentencias TSJ'!$K61+'Sentencias TSJ'!$L61+'Sentencias TSJ'!$M61)=0,"-",'Sentencias TSJ'!M61/('Sentencias TSJ'!$K61+'Sentencias TSJ'!$L61+'Sentencias TSJ'!$M61))</f>
        <v>3.0769230769230771E-2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0.94545454545454544</v>
      </c>
      <c r="C61" s="23">
        <f>IF(('Sentencias TSJ'!$B62+'Sentencias TSJ'!$C62+'Sentencias TSJ'!$D62)=0,"-",'Sentencias TSJ'!C62/('Sentencias TSJ'!$B62+'Sentencias TSJ'!$C62+'Sentencias TSJ'!$D62))</f>
        <v>0</v>
      </c>
      <c r="D61" s="23">
        <f>IF(('Sentencias TSJ'!$B62+'Sentencias TSJ'!$C62+'Sentencias TSJ'!$D62)=0,"-",'Sentencias TSJ'!D62/('Sentencias TSJ'!$B62+'Sentencias TSJ'!$C62+'Sentencias TSJ'!$D62))</f>
        <v>5.4545454545454543E-2</v>
      </c>
      <c r="E61" s="23">
        <f>+'Sentencias TSJ'!E62/('Sentencias TSJ'!E62+'Sentencias TSJ'!F62+'Sentencias TSJ'!G62)</f>
        <v>0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1</v>
      </c>
      <c r="H61" s="23">
        <f>IF(('Sentencias TSJ'!$H62+'Sentencias TSJ'!$I62+'Sentencias TSJ'!$J62)=0,"-",'Sentencias TSJ'!H62/('Sentencias TSJ'!$H62+'Sentencias TSJ'!$I62+'Sentencias TSJ'!$J62))</f>
        <v>1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</v>
      </c>
      <c r="K61" s="23">
        <f>IF(('Sentencias TSJ'!$K62+'Sentencias TSJ'!$L62+'Sentencias TSJ'!$M62)=0,"-",'Sentencias TSJ'!K62/('Sentencias TSJ'!$K62+'Sentencias TSJ'!$L62+'Sentencias TSJ'!$M62))</f>
        <v>0.92982456140350878</v>
      </c>
      <c r="L61" s="23">
        <f>IF(('Sentencias TSJ'!$K62+'Sentencias TSJ'!$L62+'Sentencias TSJ'!$M62)=0,"-",'Sentencias TSJ'!L62/('Sentencias TSJ'!$K62+'Sentencias TSJ'!$L62+'Sentencias TSJ'!$M62))</f>
        <v>0</v>
      </c>
      <c r="M61" s="23">
        <f>IF(('Sentencias TSJ'!$K62+'Sentencias TSJ'!$L62+'Sentencias TSJ'!$M62)=0,"-",'Sentencias TSJ'!M62/('Sentencias TSJ'!$K62+'Sentencias TSJ'!$L62+'Sentencias TSJ'!$M62))</f>
        <v>7.0175438596491224E-2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0.88299817184643514</v>
      </c>
      <c r="C62" s="23">
        <f>IF(('Sentencias TSJ'!$B63+'Sentencias TSJ'!$C63+'Sentencias TSJ'!$D63)=0,"-",'Sentencias TSJ'!C63/('Sentencias TSJ'!$B63+'Sentencias TSJ'!$C63+'Sentencias TSJ'!$D63))</f>
        <v>5.4844606946983544E-2</v>
      </c>
      <c r="D62" s="23">
        <f>IF(('Sentencias TSJ'!$B63+'Sentencias TSJ'!$C63+'Sentencias TSJ'!$D63)=0,"-",'Sentencias TSJ'!D63/('Sentencias TSJ'!$B63+'Sentencias TSJ'!$C63+'Sentencias TSJ'!$D63))</f>
        <v>6.2157221206581355E-2</v>
      </c>
      <c r="E62" s="23">
        <f>+'Sentencias TSJ'!E63/('Sentencias TSJ'!E63+'Sentencias TSJ'!F63+'Sentencias TSJ'!G63)</f>
        <v>0.82894736842105265</v>
      </c>
      <c r="F62" s="23">
        <f>+'Sentencias TSJ'!F63/('Sentencias TSJ'!E63+'Sentencias TSJ'!F63+'Sentencias TSJ'!G63)</f>
        <v>0.10526315789473684</v>
      </c>
      <c r="G62" s="23">
        <f>+'Sentencias TSJ'!G63/('Sentencias TSJ'!E63+'Sentencias TSJ'!F63+'Sentencias TSJ'!G63)</f>
        <v>6.5789473684210523E-2</v>
      </c>
      <c r="H62" s="23">
        <f>IF(('Sentencias TSJ'!$H63+'Sentencias TSJ'!$I63+'Sentencias TSJ'!$J63)=0,"-",'Sentencias TSJ'!H63/('Sentencias TSJ'!$H63+'Sentencias TSJ'!$I63+'Sentencias TSJ'!$J63))</f>
        <v>0.82857142857142863</v>
      </c>
      <c r="I62" s="23">
        <f>IF(('Sentencias TSJ'!$H63+'Sentencias TSJ'!$I63+'Sentencias TSJ'!$J63)=0,"-",'Sentencias TSJ'!I63/('Sentencias TSJ'!$H63+'Sentencias TSJ'!$I63+'Sentencias TSJ'!$J63))</f>
        <v>4.5714285714285714E-2</v>
      </c>
      <c r="J62" s="23">
        <f>IF(('Sentencias TSJ'!$H63+'Sentencias TSJ'!$I63+'Sentencias TSJ'!$J63)=0,"-",'Sentencias TSJ'!J63/('Sentencias TSJ'!$H63+'Sentencias TSJ'!$I63+'Sentencias TSJ'!$J63))</f>
        <v>0.12571428571428572</v>
      </c>
      <c r="K62" s="23">
        <f>IF(('Sentencias TSJ'!$K63+'Sentencias TSJ'!$L63+'Sentencias TSJ'!$M63)=0,"-",'Sentencias TSJ'!K63/('Sentencias TSJ'!$K63+'Sentencias TSJ'!$L63+'Sentencias TSJ'!$M63))</f>
        <v>0.86708074534161494</v>
      </c>
      <c r="L62" s="23">
        <f>IF(('Sentencias TSJ'!$K63+'Sentencias TSJ'!$L63+'Sentencias TSJ'!$M63)=0,"-",'Sentencias TSJ'!L63/('Sentencias TSJ'!$K63+'Sentencias TSJ'!$L63+'Sentencias TSJ'!$M63))</f>
        <v>5.7142857142857141E-2</v>
      </c>
      <c r="M62" s="23">
        <f>IF(('Sentencias TSJ'!$K63+'Sentencias TSJ'!$L63+'Sentencias TSJ'!$M63)=0,"-",'Sentencias TSJ'!M63/('Sentencias TSJ'!$K63+'Sentencias TSJ'!$L63+'Sentencias TSJ'!$M63))</f>
        <v>7.5776397515527949E-2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0.8545454545454545</v>
      </c>
      <c r="C63" s="23">
        <f>IF(('Sentencias TSJ'!$B64+'Sentencias TSJ'!$C64+'Sentencias TSJ'!$D64)=0,"-",'Sentencias TSJ'!C64/('Sentencias TSJ'!$B64+'Sentencias TSJ'!$C64+'Sentencias TSJ'!$D64))</f>
        <v>6.545454545454546E-2</v>
      </c>
      <c r="D63" s="23">
        <f>IF(('Sentencias TSJ'!$B64+'Sentencias TSJ'!$C64+'Sentencias TSJ'!$D64)=0,"-",'Sentencias TSJ'!D64/('Sentencias TSJ'!$B64+'Sentencias TSJ'!$C64+'Sentencias TSJ'!$D64))</f>
        <v>0.08</v>
      </c>
      <c r="E63" s="23">
        <f>+'Sentencias TSJ'!E64/('Sentencias TSJ'!E64+'Sentencias TSJ'!F64+'Sentencias TSJ'!G64)</f>
        <v>0.8666666666666667</v>
      </c>
      <c r="F63" s="23">
        <f>+'Sentencias TSJ'!F64/('Sentencias TSJ'!E64+'Sentencias TSJ'!F64+'Sentencias TSJ'!G64)</f>
        <v>0.13333333333333333</v>
      </c>
      <c r="G63" s="23">
        <f>+'Sentencias TSJ'!G64/('Sentencias TSJ'!E64+'Sentencias TSJ'!F64+'Sentencias TSJ'!G64)</f>
        <v>0</v>
      </c>
      <c r="H63" s="23">
        <f>IF(('Sentencias TSJ'!$H64+'Sentencias TSJ'!$I64+'Sentencias TSJ'!$J64)=0,"-",'Sentencias TSJ'!H64/('Sentencias TSJ'!$H64+'Sentencias TSJ'!$I64+'Sentencias TSJ'!$J64))</f>
        <v>0.96226415094339623</v>
      </c>
      <c r="I63" s="23">
        <f>IF(('Sentencias TSJ'!$H64+'Sentencias TSJ'!$I64+'Sentencias TSJ'!$J64)=0,"-",'Sentencias TSJ'!I64/('Sentencias TSJ'!$H64+'Sentencias TSJ'!$I64+'Sentencias TSJ'!$J64))</f>
        <v>1.8867924528301886E-2</v>
      </c>
      <c r="J63" s="23">
        <f>IF(('Sentencias TSJ'!$H64+'Sentencias TSJ'!$I64+'Sentencias TSJ'!$J64)=0,"-",'Sentencias TSJ'!J64/('Sentencias TSJ'!$H64+'Sentencias TSJ'!$I64+'Sentencias TSJ'!$J64))</f>
        <v>1.8867924528301886E-2</v>
      </c>
      <c r="K63" s="23">
        <f>IF(('Sentencias TSJ'!$K64+'Sentencias TSJ'!$L64+'Sentencias TSJ'!$M64)=0,"-",'Sentencias TSJ'!K64/('Sentencias TSJ'!$K64+'Sentencias TSJ'!$L64+'Sentencias TSJ'!$M64))</f>
        <v>0.87142857142857144</v>
      </c>
      <c r="L63" s="23">
        <f>IF(('Sentencias TSJ'!$K64+'Sentencias TSJ'!$L64+'Sentencias TSJ'!$M64)=0,"-",'Sentencias TSJ'!L64/('Sentencias TSJ'!$K64+'Sentencias TSJ'!$L64+'Sentencias TSJ'!$M64))</f>
        <v>6.2857142857142861E-2</v>
      </c>
      <c r="M63" s="23">
        <f>IF(('Sentencias TSJ'!$K64+'Sentencias TSJ'!$L64+'Sentencias TSJ'!$M64)=0,"-",'Sentencias TSJ'!M64/('Sentencias TSJ'!$K64+'Sentencias TSJ'!$L64+'Sentencias TSJ'!$M64))</f>
        <v>6.5714285714285711E-2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0.88888888888888884</v>
      </c>
      <c r="C64" s="23">
        <f>IF(('Sentencias TSJ'!$B65+'Sentencias TSJ'!$C65+'Sentencias TSJ'!$D65)=0,"-",'Sentencias TSJ'!C65/('Sentencias TSJ'!$B65+'Sentencias TSJ'!$C65+'Sentencias TSJ'!$D65))</f>
        <v>0</v>
      </c>
      <c r="D64" s="23">
        <f>IF(('Sentencias TSJ'!$B65+'Sentencias TSJ'!$C65+'Sentencias TSJ'!$D65)=0,"-",'Sentencias TSJ'!D65/('Sentencias TSJ'!$B65+'Sentencias TSJ'!$C65+'Sentencias TSJ'!$D65))</f>
        <v>0.1111111111111111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1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0.90909090909090906</v>
      </c>
      <c r="L64" s="23">
        <f>IF(('Sentencias TSJ'!$K65+'Sentencias TSJ'!$L65+'Sentencias TSJ'!$M65)=0,"-",'Sentencias TSJ'!L65/('Sentencias TSJ'!$K65+'Sentencias TSJ'!$L65+'Sentencias TSJ'!$M65))</f>
        <v>0</v>
      </c>
      <c r="M64" s="23">
        <f>IF(('Sentencias TSJ'!$K65+'Sentencias TSJ'!$L65+'Sentencias TSJ'!$M65)=0,"-",'Sentencias TSJ'!M65/('Sentencias TSJ'!$K65+'Sentencias TSJ'!$L65+'Sentencias TSJ'!$M65))</f>
        <v>9.0909090909090912E-2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0.81578947368421051</v>
      </c>
      <c r="C65" s="23">
        <f>IF(('Sentencias TSJ'!$B66+'Sentencias TSJ'!$C66+'Sentencias TSJ'!$D66)=0,"-",'Sentencias TSJ'!C66/('Sentencias TSJ'!$B66+'Sentencias TSJ'!$C66+'Sentencias TSJ'!$D66))</f>
        <v>0.10526315789473684</v>
      </c>
      <c r="D65" s="23">
        <f>IF(('Sentencias TSJ'!$B66+'Sentencias TSJ'!$C66+'Sentencias TSJ'!$D66)=0,"-",'Sentencias TSJ'!D66/('Sentencias TSJ'!$B66+'Sentencias TSJ'!$C66+'Sentencias TSJ'!$D66))</f>
        <v>7.8947368421052627E-2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0.5714285714285714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0.42857142857142855</v>
      </c>
      <c r="K65" s="23">
        <f>IF(('Sentencias TSJ'!$K66+'Sentencias TSJ'!$L66+'Sentencias TSJ'!$M66)=0,"-",'Sentencias TSJ'!K66/('Sentencias TSJ'!$K66+'Sentencias TSJ'!$L66+'Sentencias TSJ'!$M66))</f>
        <v>0.797752808988764</v>
      </c>
      <c r="L65" s="23">
        <f>IF(('Sentencias TSJ'!$K66+'Sentencias TSJ'!$L66+'Sentencias TSJ'!$M66)=0,"-",'Sentencias TSJ'!L66/('Sentencias TSJ'!$K66+'Sentencias TSJ'!$L66+'Sentencias TSJ'!$M66))</f>
        <v>0.10112359550561797</v>
      </c>
      <c r="M65" s="23">
        <f>IF(('Sentencias TSJ'!$K66+'Sentencias TSJ'!$L66+'Sentencias TSJ'!$M66)=0,"-",'Sentencias TSJ'!M66/('Sentencias TSJ'!$K66+'Sentencias TSJ'!$L66+'Sentencias TSJ'!$M66))</f>
        <v>0.10112359550561797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0.89605734767025091</v>
      </c>
      <c r="C66" s="23">
        <f>IF(('Sentencias TSJ'!$B67+'Sentencias TSJ'!$C67+'Sentencias TSJ'!$D67)=0,"-",'Sentencias TSJ'!C67/('Sentencias TSJ'!$B67+'Sentencias TSJ'!$C67+'Sentencias TSJ'!$D67))</f>
        <v>4.3010752688172046E-2</v>
      </c>
      <c r="D66" s="23">
        <f>IF(('Sentencias TSJ'!$B67+'Sentencias TSJ'!$C67+'Sentencias TSJ'!$D67)=0,"-",'Sentencias TSJ'!D67/('Sentencias TSJ'!$B67+'Sentencias TSJ'!$C67+'Sentencias TSJ'!$D67))</f>
        <v>6.093189964157706E-2</v>
      </c>
      <c r="E66" s="23">
        <f>+'Sentencias TSJ'!E67/('Sentencias TSJ'!E67+'Sentencias TSJ'!F67+'Sentencias TSJ'!G67)</f>
        <v>0.86363636363636365</v>
      </c>
      <c r="F66" s="23">
        <f>+'Sentencias TSJ'!F67/('Sentencias TSJ'!E67+'Sentencias TSJ'!F67+'Sentencias TSJ'!G67)</f>
        <v>4.5454545454545456E-2</v>
      </c>
      <c r="G66" s="23">
        <f>+'Sentencias TSJ'!G67/('Sentencias TSJ'!E67+'Sentencias TSJ'!F67+'Sentencias TSJ'!G67)</f>
        <v>9.0909090909090912E-2</v>
      </c>
      <c r="H66" s="23">
        <f>IF(('Sentencias TSJ'!$H67+'Sentencias TSJ'!$I67+'Sentencias TSJ'!$J67)=0,"-",'Sentencias TSJ'!H67/('Sentencias TSJ'!$H67+'Sentencias TSJ'!$I67+'Sentencias TSJ'!$J67))</f>
        <v>0.74</v>
      </c>
      <c r="I66" s="23">
        <f>IF(('Sentencias TSJ'!$H67+'Sentencias TSJ'!$I67+'Sentencias TSJ'!$J67)=0,"-",'Sentencias TSJ'!I67/('Sentencias TSJ'!$H67+'Sentencias TSJ'!$I67+'Sentencias TSJ'!$J67))</f>
        <v>0.02</v>
      </c>
      <c r="J66" s="23">
        <f>IF(('Sentencias TSJ'!$H67+'Sentencias TSJ'!$I67+'Sentencias TSJ'!$J67)=0,"-",'Sentencias TSJ'!J67/('Sentencias TSJ'!$H67+'Sentencias TSJ'!$I67+'Sentencias TSJ'!$J67))</f>
        <v>0.24</v>
      </c>
      <c r="K66" s="23">
        <f>IF(('Sentencias TSJ'!$K67+'Sentencias TSJ'!$L67+'Sentencias TSJ'!$M67)=0,"-",'Sentencias TSJ'!K67/('Sentencias TSJ'!$K67+'Sentencias TSJ'!$L67+'Sentencias TSJ'!$M67))</f>
        <v>0.86968838526912184</v>
      </c>
      <c r="L66" s="23">
        <f>IF(('Sentencias TSJ'!$K67+'Sentencias TSJ'!$L67+'Sentencias TSJ'!$M67)=0,"-",'Sentencias TSJ'!L67/('Sentencias TSJ'!$K67+'Sentencias TSJ'!$L67+'Sentencias TSJ'!$M67))</f>
        <v>3.9660056657223795E-2</v>
      </c>
      <c r="M66" s="23">
        <f>IF(('Sentencias TSJ'!$K67+'Sentencias TSJ'!$L67+'Sentencias TSJ'!$M67)=0,"-",'Sentencias TSJ'!M67/('Sentencias TSJ'!$K67+'Sentencias TSJ'!$L67+'Sentencias TSJ'!$M67))</f>
        <v>9.0651558073654395E-2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0.86206896551724133</v>
      </c>
      <c r="C67" s="23">
        <f>IF(('Sentencias TSJ'!$B68+'Sentencias TSJ'!$C68+'Sentencias TSJ'!$D68)=0,"-",'Sentencias TSJ'!C68/('Sentencias TSJ'!$B68+'Sentencias TSJ'!$C68+'Sentencias TSJ'!$D68))</f>
        <v>5.1724137931034482E-2</v>
      </c>
      <c r="D67" s="23">
        <f>IF(('Sentencias TSJ'!$B68+'Sentencias TSJ'!$C68+'Sentencias TSJ'!$D68)=0,"-",'Sentencias TSJ'!D68/('Sentencias TSJ'!$B68+'Sentencias TSJ'!$C68+'Sentencias TSJ'!$D68))</f>
        <v>8.6206896551724144E-2</v>
      </c>
      <c r="E67" s="23">
        <f>+'Sentencias TSJ'!E68/('Sentencias TSJ'!E68+'Sentencias TSJ'!F68+'Sentencias TSJ'!G68)</f>
        <v>1</v>
      </c>
      <c r="F67" s="23">
        <f>+'Sentencias TSJ'!F68/('Sentencias TSJ'!E68+'Sentencias TSJ'!F68+'Sentencias TSJ'!G68)</f>
        <v>0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0.8</v>
      </c>
      <c r="I67" s="23">
        <f>IF(('Sentencias TSJ'!$H68+'Sentencias TSJ'!$I68+'Sentencias TSJ'!$J68)=0,"-",'Sentencias TSJ'!I68/('Sentencias TSJ'!$H68+'Sentencias TSJ'!$I68+'Sentencias TSJ'!$J68))</f>
        <v>0.2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0.85507246376811596</v>
      </c>
      <c r="L67" s="23">
        <f>IF(('Sentencias TSJ'!$K68+'Sentencias TSJ'!$L68+'Sentencias TSJ'!$M68)=0,"-",'Sentencias TSJ'!L68/('Sentencias TSJ'!$K68+'Sentencias TSJ'!$L68+'Sentencias TSJ'!$M68))</f>
        <v>7.2463768115942032E-2</v>
      </c>
      <c r="M67" s="23">
        <f>IF(('Sentencias TSJ'!$K68+'Sentencias TSJ'!$L68+'Sentencias TSJ'!$M68)=0,"-",'Sentencias TSJ'!M68/('Sentencias TSJ'!$K68+'Sentencias TSJ'!$L68+'Sentencias TSJ'!$M68))</f>
        <v>7.2463768115942032E-2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0.80952380952380953</v>
      </c>
      <c r="C68" s="23">
        <f>IF(('Sentencias TSJ'!$B69+'Sentencias TSJ'!$C69+'Sentencias TSJ'!$D69)=0,"-",'Sentencias TSJ'!C69/('Sentencias TSJ'!$B69+'Sentencias TSJ'!$C69+'Sentencias TSJ'!$D69))</f>
        <v>9.5238095238095233E-2</v>
      </c>
      <c r="D68" s="23">
        <f>IF(('Sentencias TSJ'!$B69+'Sentencias TSJ'!$C69+'Sentencias TSJ'!$D69)=0,"-",'Sentencias TSJ'!D69/('Sentencias TSJ'!$B69+'Sentencias TSJ'!$C69+'Sentencias TSJ'!$D69))</f>
        <v>9.5238095238095233E-2</v>
      </c>
      <c r="E68" s="23">
        <f>+'Sentencias TSJ'!E69/('Sentencias TSJ'!E69+'Sentencias TSJ'!F69+'Sentencias TSJ'!G69)</f>
        <v>0.6</v>
      </c>
      <c r="F68" s="23">
        <f>+'Sentencias TSJ'!F69/('Sentencias TSJ'!E69+'Sentencias TSJ'!F69+'Sentencias TSJ'!G69)</f>
        <v>0.4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0.66666666666666663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0.33333333333333331</v>
      </c>
      <c r="K68" s="23">
        <f>IF(('Sentencias TSJ'!$K69+'Sentencias TSJ'!$L69+'Sentencias TSJ'!$M69)=0,"-",'Sentencias TSJ'!K69/('Sentencias TSJ'!$K69+'Sentencias TSJ'!$L69+'Sentencias TSJ'!$M69))</f>
        <v>0.75862068965517238</v>
      </c>
      <c r="L68" s="23">
        <f>IF(('Sentencias TSJ'!$K69+'Sentencias TSJ'!$L69+'Sentencias TSJ'!$M69)=0,"-",'Sentencias TSJ'!L69/('Sentencias TSJ'!$K69+'Sentencias TSJ'!$L69+'Sentencias TSJ'!$M69))</f>
        <v>0.13793103448275862</v>
      </c>
      <c r="M68" s="23">
        <f>IF(('Sentencias TSJ'!$K69+'Sentencias TSJ'!$L69+'Sentencias TSJ'!$M69)=0,"-",'Sentencias TSJ'!M69/('Sentencias TSJ'!$K69+'Sentencias TSJ'!$L69+'Sentencias TSJ'!$M69))</f>
        <v>0.10344827586206896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0.8904109589041096</v>
      </c>
      <c r="C69" s="23">
        <f>IF(('Sentencias TSJ'!$B70+'Sentencias TSJ'!$C70+'Sentencias TSJ'!$D70)=0,"-",'Sentencias TSJ'!C70/('Sentencias TSJ'!$B70+'Sentencias TSJ'!$C70+'Sentencias TSJ'!$D70))</f>
        <v>2.7397260273972601E-2</v>
      </c>
      <c r="D69" s="23">
        <f>IF(('Sentencias TSJ'!$B70+'Sentencias TSJ'!$C70+'Sentencias TSJ'!$D70)=0,"-",'Sentencias TSJ'!D70/('Sentencias TSJ'!$B70+'Sentencias TSJ'!$C70+'Sentencias TSJ'!$D70))</f>
        <v>8.2191780821917804E-2</v>
      </c>
      <c r="E69" s="23">
        <f>+'Sentencias TSJ'!E70/('Sentencias TSJ'!E70+'Sentencias TSJ'!F70+'Sentencias TSJ'!G70)</f>
        <v>0.5</v>
      </c>
      <c r="F69" s="23">
        <f>+'Sentencias TSJ'!F70/('Sentencias TSJ'!E70+'Sentencias TSJ'!F70+'Sentencias TSJ'!G70)</f>
        <v>0.5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0.92307692307692313</v>
      </c>
      <c r="I69" s="23">
        <f>IF(('Sentencias TSJ'!$H70+'Sentencias TSJ'!$I70+'Sentencias TSJ'!$J70)=0,"-",'Sentencias TSJ'!I70/('Sentencias TSJ'!$H70+'Sentencias TSJ'!$I70+'Sentencias TSJ'!$J70))</f>
        <v>7.6923076923076927E-2</v>
      </c>
      <c r="J69" s="23">
        <f>IF(('Sentencias TSJ'!$H70+'Sentencias TSJ'!$I70+'Sentencias TSJ'!$J70)=0,"-",'Sentencias TSJ'!J70/('Sentencias TSJ'!$H70+'Sentencias TSJ'!$I70+'Sentencias TSJ'!$J70))</f>
        <v>0</v>
      </c>
      <c r="K69" s="23">
        <f>IF(('Sentencias TSJ'!$K70+'Sentencias TSJ'!$L70+'Sentencias TSJ'!$M70)=0,"-",'Sentencias TSJ'!K70/('Sentencias TSJ'!$K70+'Sentencias TSJ'!$L70+'Sentencias TSJ'!$M70))</f>
        <v>0.8764044943820225</v>
      </c>
      <c r="L69" s="23">
        <f>IF(('Sentencias TSJ'!$K70+'Sentencias TSJ'!$L70+'Sentencias TSJ'!$M70)=0,"-",'Sentencias TSJ'!L70/('Sentencias TSJ'!$K70+'Sentencias TSJ'!$L70+'Sentencias TSJ'!$M70))</f>
        <v>5.6179775280898875E-2</v>
      </c>
      <c r="M69" s="23">
        <f>IF(('Sentencias TSJ'!$K70+'Sentencias TSJ'!$L70+'Sentencias TSJ'!$M70)=0,"-",'Sentencias TSJ'!M70/('Sentencias TSJ'!$K70+'Sentencias TSJ'!$L70+'Sentencias TSJ'!$M70))</f>
        <v>6.741573033707865E-2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1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</v>
      </c>
      <c r="E70" s="23"/>
      <c r="F70" s="23"/>
      <c r="G70" s="23"/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1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0.87622606258757585</v>
      </c>
      <c r="C71" s="7">
        <f>IF(('Sentencias TSJ'!$B72+'Sentencias TSJ'!$C72+'Sentencias TSJ'!$D72)=0,"-",'Sentencias TSJ'!C72/('Sentencias TSJ'!$B72+'Sentencias TSJ'!$C72+'Sentencias TSJ'!$D72))</f>
        <v>6.1653432975245212E-2</v>
      </c>
      <c r="D71" s="7">
        <f>IF(('Sentencias TSJ'!$B72+'Sentencias TSJ'!$C72+'Sentencias TSJ'!$D72)=0,"-",'Sentencias TSJ'!D72/('Sentencias TSJ'!$B72+'Sentencias TSJ'!$C72+'Sentencias TSJ'!$D72))</f>
        <v>6.212050443717889E-2</v>
      </c>
      <c r="E71" s="7">
        <f>+'Sentencias TSJ'!E72/('Sentencias TSJ'!E72+'Sentencias TSJ'!F72+'Sentencias TSJ'!G72)</f>
        <v>0.8176100628930818</v>
      </c>
      <c r="F71" s="7">
        <f>+'Sentencias TSJ'!F72/('Sentencias TSJ'!E72+'Sentencias TSJ'!F72+'Sentencias TSJ'!G72)</f>
        <v>0.10062893081761007</v>
      </c>
      <c r="G71" s="7">
        <f>+'Sentencias TSJ'!G72/('Sentencias TSJ'!E72+'Sentencias TSJ'!F72+'Sentencias TSJ'!G72)</f>
        <v>8.1761006289308172E-2</v>
      </c>
      <c r="H71" s="7">
        <f>IF(('Sentencias TSJ'!$H72+'Sentencias TSJ'!$I72+'Sentencias TSJ'!$J72)=0,"-",'Sentencias TSJ'!H72/('Sentencias TSJ'!$H72+'Sentencias TSJ'!$I72+'Sentencias TSJ'!$J72))</f>
        <v>0.80778588807785889</v>
      </c>
      <c r="I71" s="7">
        <f>IF(('Sentencias TSJ'!$H72+'Sentencias TSJ'!$I72+'Sentencias TSJ'!$J72)=0,"-",'Sentencias TSJ'!I72/('Sentencias TSJ'!$H72+'Sentencias TSJ'!$I72+'Sentencias TSJ'!$J72))</f>
        <v>6.0827250608272508E-2</v>
      </c>
      <c r="J71" s="7">
        <f>IF(('Sentencias TSJ'!$H72+'Sentencias TSJ'!$I72+'Sentencias TSJ'!$J72)=0,"-",'Sentencias TSJ'!J72/('Sentencias TSJ'!$H72+'Sentencias TSJ'!$I72+'Sentencias TSJ'!$J72))</f>
        <v>0.13138686131386862</v>
      </c>
      <c r="K71" s="7">
        <f>IF(('Sentencias TSJ'!$K72+'Sentencias TSJ'!$L72+'Sentencias TSJ'!$M72)=0,"-",'Sentencias TSJ'!K72/('Sentencias TSJ'!$K72+'Sentencias TSJ'!$L72+'Sentencias TSJ'!$M72))</f>
        <v>0.86210680321872712</v>
      </c>
      <c r="L71" s="7">
        <f>IF(('Sentencias TSJ'!$K72+'Sentencias TSJ'!$L72+'Sentencias TSJ'!$M72)=0,"-",'Sentencias TSJ'!L72/('Sentencias TSJ'!$K72+'Sentencias TSJ'!$L72+'Sentencias TSJ'!$M72))</f>
        <v>6.4374542794440381E-2</v>
      </c>
      <c r="M71" s="7">
        <f>IF(('Sentencias TSJ'!$K72+'Sentencias TSJ'!$L72+'Sentencias TSJ'!$M72)=0,"-",'Sentencias TSJ'!M72/('Sentencias TSJ'!$K72+'Sentencias TSJ'!$L72+'Sentencias TSJ'!$M72))</f>
        <v>7.351865398683248E-2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S17" sqref="S17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0.85546875" style="1" customWidth="1"/>
    <col min="17" max="17" width="8.140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4" t="s">
        <v>0</v>
      </c>
      <c r="C6" s="45"/>
      <c r="D6" s="45"/>
      <c r="E6" s="45"/>
      <c r="F6" s="45"/>
      <c r="G6" s="44" t="s">
        <v>1</v>
      </c>
      <c r="H6" s="45"/>
      <c r="I6" s="45"/>
      <c r="J6" s="45"/>
      <c r="K6" s="45"/>
      <c r="L6" s="44" t="s">
        <v>2</v>
      </c>
      <c r="M6" s="45"/>
      <c r="N6" s="45"/>
      <c r="O6" s="45"/>
      <c r="P6" s="45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55</v>
      </c>
      <c r="C8" s="5">
        <v>20</v>
      </c>
      <c r="D8" s="5">
        <v>444</v>
      </c>
      <c r="E8" s="5">
        <v>228</v>
      </c>
      <c r="F8" s="5">
        <v>747</v>
      </c>
      <c r="G8" s="5">
        <v>12</v>
      </c>
      <c r="H8" s="5">
        <v>4</v>
      </c>
      <c r="I8" s="5">
        <v>65</v>
      </c>
      <c r="J8" s="5">
        <v>28</v>
      </c>
      <c r="K8" s="5">
        <v>109</v>
      </c>
      <c r="L8" s="5">
        <v>67</v>
      </c>
      <c r="M8" s="5">
        <v>24</v>
      </c>
      <c r="N8" s="5">
        <v>509</v>
      </c>
      <c r="O8" s="5">
        <v>256</v>
      </c>
      <c r="P8" s="5">
        <v>856</v>
      </c>
      <c r="Q8" s="5">
        <f>+B8+C8</f>
        <v>75</v>
      </c>
      <c r="R8" s="27">
        <f>+Q8/'Sentencias TSJ'!O8*100000</f>
        <v>0.85232386670472959</v>
      </c>
      <c r="S8" s="23"/>
      <c r="T8" s="23"/>
    </row>
    <row r="9" spans="1:20" ht="15" thickBot="1" x14ac:dyDescent="0.25">
      <c r="A9" s="2" t="s">
        <v>4</v>
      </c>
      <c r="B9" s="5">
        <v>27</v>
      </c>
      <c r="C9" s="5">
        <v>6</v>
      </c>
      <c r="D9" s="5">
        <v>103</v>
      </c>
      <c r="E9" s="5">
        <v>33</v>
      </c>
      <c r="F9" s="5">
        <v>169</v>
      </c>
      <c r="G9" s="5">
        <v>4</v>
      </c>
      <c r="H9" s="5">
        <v>0</v>
      </c>
      <c r="I9" s="5">
        <v>22</v>
      </c>
      <c r="J9" s="5">
        <v>8</v>
      </c>
      <c r="K9" s="5">
        <v>34</v>
      </c>
      <c r="L9" s="5">
        <v>31</v>
      </c>
      <c r="M9" s="5">
        <v>6</v>
      </c>
      <c r="N9" s="5">
        <v>125</v>
      </c>
      <c r="O9" s="5">
        <v>41</v>
      </c>
      <c r="P9" s="5">
        <v>203</v>
      </c>
      <c r="Q9" s="5">
        <f t="shared" ref="Q9:Q24" si="0">+B9+C9</f>
        <v>33</v>
      </c>
      <c r="R9" s="27">
        <f>+Q9/'Sentencias TSJ'!O9*100000</f>
        <v>2.4502415344154986</v>
      </c>
      <c r="S9" s="23"/>
      <c r="T9" s="23"/>
    </row>
    <row r="10" spans="1:20" ht="15" thickBot="1" x14ac:dyDescent="0.25">
      <c r="A10" s="2" t="s">
        <v>5</v>
      </c>
      <c r="B10" s="5">
        <v>19</v>
      </c>
      <c r="C10" s="5">
        <v>20</v>
      </c>
      <c r="D10" s="5">
        <v>71</v>
      </c>
      <c r="E10" s="5">
        <v>43</v>
      </c>
      <c r="F10" s="5">
        <v>153</v>
      </c>
      <c r="G10" s="5">
        <v>5</v>
      </c>
      <c r="H10" s="5">
        <v>0</v>
      </c>
      <c r="I10" s="5">
        <v>12</v>
      </c>
      <c r="J10" s="5">
        <v>5</v>
      </c>
      <c r="K10" s="5">
        <v>22</v>
      </c>
      <c r="L10" s="5">
        <v>24</v>
      </c>
      <c r="M10" s="5">
        <v>20</v>
      </c>
      <c r="N10" s="5">
        <v>83</v>
      </c>
      <c r="O10" s="5">
        <v>48</v>
      </c>
      <c r="P10" s="5">
        <v>175</v>
      </c>
      <c r="Q10" s="5">
        <f t="shared" si="0"/>
        <v>39</v>
      </c>
      <c r="R10" s="27">
        <f>+Q10/'Sentencias TSJ'!O10*100000</f>
        <v>3.8677890527685435</v>
      </c>
      <c r="S10" s="23"/>
      <c r="T10" s="23"/>
    </row>
    <row r="11" spans="1:20" ht="15" thickBot="1" x14ac:dyDescent="0.25">
      <c r="A11" s="2" t="s">
        <v>6</v>
      </c>
      <c r="B11" s="5">
        <v>34</v>
      </c>
      <c r="C11" s="5">
        <v>13</v>
      </c>
      <c r="D11" s="5">
        <v>98</v>
      </c>
      <c r="E11" s="5">
        <v>65</v>
      </c>
      <c r="F11" s="5">
        <v>210</v>
      </c>
      <c r="G11" s="5">
        <v>4</v>
      </c>
      <c r="H11" s="5">
        <v>3</v>
      </c>
      <c r="I11" s="5">
        <v>22</v>
      </c>
      <c r="J11" s="5">
        <v>10</v>
      </c>
      <c r="K11" s="5">
        <v>39</v>
      </c>
      <c r="L11" s="5">
        <v>38</v>
      </c>
      <c r="M11" s="5">
        <v>16</v>
      </c>
      <c r="N11" s="5">
        <v>120</v>
      </c>
      <c r="O11" s="5">
        <v>75</v>
      </c>
      <c r="P11" s="5">
        <v>249</v>
      </c>
      <c r="Q11" s="5">
        <f t="shared" si="0"/>
        <v>47</v>
      </c>
      <c r="R11" s="27">
        <f>+Q11/'Sentencias TSJ'!O11*100000</f>
        <v>3.8084248840861319</v>
      </c>
      <c r="S11" s="23"/>
      <c r="T11" s="23"/>
    </row>
    <row r="12" spans="1:20" ht="15" thickBot="1" x14ac:dyDescent="0.25">
      <c r="A12" s="2" t="s">
        <v>7</v>
      </c>
      <c r="B12" s="5">
        <v>33</v>
      </c>
      <c r="C12" s="5">
        <v>4</v>
      </c>
      <c r="D12" s="5">
        <v>156</v>
      </c>
      <c r="E12" s="5">
        <v>69</v>
      </c>
      <c r="F12" s="5">
        <v>262</v>
      </c>
      <c r="G12" s="5">
        <v>4</v>
      </c>
      <c r="H12" s="5">
        <v>1</v>
      </c>
      <c r="I12" s="5">
        <v>17</v>
      </c>
      <c r="J12" s="5">
        <v>8</v>
      </c>
      <c r="K12" s="5">
        <v>30</v>
      </c>
      <c r="L12" s="5">
        <v>37</v>
      </c>
      <c r="M12" s="5">
        <v>5</v>
      </c>
      <c r="N12" s="5">
        <v>173</v>
      </c>
      <c r="O12" s="5">
        <v>77</v>
      </c>
      <c r="P12" s="5">
        <v>292</v>
      </c>
      <c r="Q12" s="5">
        <f t="shared" si="0"/>
        <v>37</v>
      </c>
      <c r="R12" s="27">
        <f>+Q12/'Sentencias TSJ'!O12*100000</f>
        <v>1.6513242281398146</v>
      </c>
      <c r="S12" s="23"/>
      <c r="T12" s="23"/>
    </row>
    <row r="13" spans="1:20" ht="15" thickBot="1" x14ac:dyDescent="0.25">
      <c r="A13" s="2" t="s">
        <v>8</v>
      </c>
      <c r="B13" s="5">
        <v>7</v>
      </c>
      <c r="C13" s="5">
        <v>8</v>
      </c>
      <c r="D13" s="5">
        <v>30</v>
      </c>
      <c r="E13" s="5">
        <v>26</v>
      </c>
      <c r="F13" s="5">
        <v>71</v>
      </c>
      <c r="G13" s="5">
        <v>1</v>
      </c>
      <c r="H13" s="5">
        <v>3</v>
      </c>
      <c r="I13" s="5">
        <v>9</v>
      </c>
      <c r="J13" s="5">
        <v>3</v>
      </c>
      <c r="K13" s="5">
        <v>16</v>
      </c>
      <c r="L13" s="5">
        <v>8</v>
      </c>
      <c r="M13" s="5">
        <v>11</v>
      </c>
      <c r="N13" s="5">
        <v>39</v>
      </c>
      <c r="O13" s="5">
        <v>29</v>
      </c>
      <c r="P13" s="5">
        <v>87</v>
      </c>
      <c r="Q13" s="5">
        <f t="shared" si="0"/>
        <v>15</v>
      </c>
      <c r="R13" s="27">
        <f>+Q13/'Sentencias TSJ'!O13*100000</f>
        <v>2.5380538879601491</v>
      </c>
      <c r="S13" s="23"/>
      <c r="T13" s="23"/>
    </row>
    <row r="14" spans="1:20" ht="15" thickBot="1" x14ac:dyDescent="0.25">
      <c r="A14" s="2" t="s">
        <v>9</v>
      </c>
      <c r="B14" s="5">
        <v>17</v>
      </c>
      <c r="C14" s="5">
        <v>10</v>
      </c>
      <c r="D14" s="5">
        <v>134</v>
      </c>
      <c r="E14" s="5">
        <v>49</v>
      </c>
      <c r="F14" s="5">
        <v>210</v>
      </c>
      <c r="G14" s="5">
        <v>6</v>
      </c>
      <c r="H14" s="5">
        <v>7</v>
      </c>
      <c r="I14" s="5">
        <v>25</v>
      </c>
      <c r="J14" s="5">
        <v>8</v>
      </c>
      <c r="K14" s="5">
        <v>46</v>
      </c>
      <c r="L14" s="5">
        <v>23</v>
      </c>
      <c r="M14" s="5">
        <v>17</v>
      </c>
      <c r="N14" s="5">
        <v>159</v>
      </c>
      <c r="O14" s="5">
        <v>57</v>
      </c>
      <c r="P14" s="5">
        <v>256</v>
      </c>
      <c r="Q14" s="5">
        <f t="shared" si="0"/>
        <v>27</v>
      </c>
      <c r="R14" s="27">
        <f>+Q14/'Sentencias TSJ'!O14*100000</f>
        <v>1.1301284286317619</v>
      </c>
      <c r="S14" s="23"/>
      <c r="T14" s="23"/>
    </row>
    <row r="15" spans="1:20" ht="13.5" customHeight="1" thickBot="1" x14ac:dyDescent="0.25">
      <c r="A15" s="2" t="s">
        <v>10</v>
      </c>
      <c r="B15" s="5">
        <v>25</v>
      </c>
      <c r="C15" s="5">
        <v>4</v>
      </c>
      <c r="D15" s="5">
        <v>107</v>
      </c>
      <c r="E15" s="5">
        <v>43</v>
      </c>
      <c r="F15" s="5">
        <v>179</v>
      </c>
      <c r="G15" s="5">
        <v>1</v>
      </c>
      <c r="H15" s="5">
        <v>3</v>
      </c>
      <c r="I15" s="5">
        <v>10</v>
      </c>
      <c r="J15" s="5">
        <v>2</v>
      </c>
      <c r="K15" s="5">
        <v>16</v>
      </c>
      <c r="L15" s="5">
        <v>26</v>
      </c>
      <c r="M15" s="5">
        <v>7</v>
      </c>
      <c r="N15" s="5">
        <v>117</v>
      </c>
      <c r="O15" s="5">
        <v>45</v>
      </c>
      <c r="P15" s="5">
        <v>195</v>
      </c>
      <c r="Q15" s="5">
        <f t="shared" si="0"/>
        <v>29</v>
      </c>
      <c r="R15" s="27">
        <f>+Q15/'Sentencias TSJ'!O15*100000</f>
        <v>1.378596949592791</v>
      </c>
      <c r="S15" s="23"/>
      <c r="T15" s="23"/>
    </row>
    <row r="16" spans="1:20" ht="15" thickBot="1" x14ac:dyDescent="0.25">
      <c r="A16" s="2" t="s">
        <v>11</v>
      </c>
      <c r="B16" s="5">
        <v>95</v>
      </c>
      <c r="C16" s="5">
        <v>58</v>
      </c>
      <c r="D16" s="5">
        <v>613</v>
      </c>
      <c r="E16" s="5">
        <v>247</v>
      </c>
      <c r="F16" s="5">
        <v>1013</v>
      </c>
      <c r="G16" s="5">
        <v>15</v>
      </c>
      <c r="H16" s="5">
        <v>13</v>
      </c>
      <c r="I16" s="5">
        <v>103</v>
      </c>
      <c r="J16" s="5">
        <v>44</v>
      </c>
      <c r="K16" s="5">
        <v>175</v>
      </c>
      <c r="L16" s="5">
        <v>110</v>
      </c>
      <c r="M16" s="5">
        <v>71</v>
      </c>
      <c r="N16" s="5">
        <v>716</v>
      </c>
      <c r="O16" s="5">
        <v>291</v>
      </c>
      <c r="P16" s="5">
        <v>1188</v>
      </c>
      <c r="Q16" s="5">
        <f t="shared" si="0"/>
        <v>153</v>
      </c>
      <c r="R16" s="27">
        <f>+Q16/'Sentencias TSJ'!O16*100000</f>
        <v>1.9020163237753904</v>
      </c>
      <c r="S16" s="23"/>
      <c r="T16" s="23"/>
    </row>
    <row r="17" spans="1:20" ht="15" thickBot="1" x14ac:dyDescent="0.25">
      <c r="A17" s="2" t="s">
        <v>24</v>
      </c>
      <c r="B17" s="5">
        <v>69</v>
      </c>
      <c r="C17" s="5">
        <v>20</v>
      </c>
      <c r="D17" s="5">
        <v>313</v>
      </c>
      <c r="E17" s="5">
        <v>167</v>
      </c>
      <c r="F17" s="5">
        <v>569</v>
      </c>
      <c r="G17" s="5">
        <v>9</v>
      </c>
      <c r="H17" s="5">
        <v>1</v>
      </c>
      <c r="I17" s="5">
        <v>46</v>
      </c>
      <c r="J17" s="5">
        <v>13</v>
      </c>
      <c r="K17" s="5">
        <v>69</v>
      </c>
      <c r="L17" s="5">
        <v>78</v>
      </c>
      <c r="M17" s="5">
        <v>21</v>
      </c>
      <c r="N17" s="5">
        <v>359</v>
      </c>
      <c r="O17" s="5">
        <v>180</v>
      </c>
      <c r="P17" s="5">
        <v>638</v>
      </c>
      <c r="Q17" s="5">
        <f t="shared" si="0"/>
        <v>89</v>
      </c>
      <c r="R17" s="27">
        <f>+Q17/'Sentencias TSJ'!O17*100000</f>
        <v>1.6671871162776846</v>
      </c>
      <c r="S17" s="23"/>
      <c r="T17" s="23"/>
    </row>
    <row r="18" spans="1:20" ht="15" thickBot="1" x14ac:dyDescent="0.25">
      <c r="A18" s="2" t="s">
        <v>12</v>
      </c>
      <c r="B18" s="5">
        <v>6</v>
      </c>
      <c r="C18" s="5">
        <v>5</v>
      </c>
      <c r="D18" s="5">
        <v>31</v>
      </c>
      <c r="E18" s="5">
        <v>17</v>
      </c>
      <c r="F18" s="5">
        <v>59</v>
      </c>
      <c r="G18" s="5">
        <v>0</v>
      </c>
      <c r="H18" s="5">
        <v>0</v>
      </c>
      <c r="I18" s="5">
        <v>8</v>
      </c>
      <c r="J18" s="5">
        <v>2</v>
      </c>
      <c r="K18" s="5">
        <v>10</v>
      </c>
      <c r="L18" s="5">
        <v>6</v>
      </c>
      <c r="M18" s="5">
        <v>5</v>
      </c>
      <c r="N18" s="5">
        <v>39</v>
      </c>
      <c r="O18" s="5">
        <v>19</v>
      </c>
      <c r="P18" s="5">
        <v>69</v>
      </c>
      <c r="Q18" s="5">
        <f t="shared" si="0"/>
        <v>11</v>
      </c>
      <c r="R18" s="27">
        <f>+Q18/'Sentencias TSJ'!O18*100000</f>
        <v>1.0454385614765394</v>
      </c>
      <c r="S18" s="23"/>
      <c r="T18" s="23"/>
    </row>
    <row r="19" spans="1:20" ht="15" thickBot="1" x14ac:dyDescent="0.25">
      <c r="A19" s="2" t="s">
        <v>13</v>
      </c>
      <c r="B19" s="5">
        <v>16</v>
      </c>
      <c r="C19" s="5">
        <v>12</v>
      </c>
      <c r="D19" s="5">
        <v>113</v>
      </c>
      <c r="E19" s="5">
        <v>53</v>
      </c>
      <c r="F19" s="5">
        <v>194</v>
      </c>
      <c r="G19" s="5">
        <v>7</v>
      </c>
      <c r="H19" s="5">
        <v>0</v>
      </c>
      <c r="I19" s="5">
        <v>21</v>
      </c>
      <c r="J19" s="5">
        <v>9</v>
      </c>
      <c r="K19" s="5">
        <v>37</v>
      </c>
      <c r="L19" s="5">
        <v>23</v>
      </c>
      <c r="M19" s="5">
        <v>12</v>
      </c>
      <c r="N19" s="5">
        <v>134</v>
      </c>
      <c r="O19" s="5">
        <v>62</v>
      </c>
      <c r="P19" s="5">
        <v>231</v>
      </c>
      <c r="Q19" s="5">
        <f t="shared" si="0"/>
        <v>28</v>
      </c>
      <c r="R19" s="27">
        <f>+Q19/'Sentencias TSJ'!O19*100000</f>
        <v>1.034689824010347</v>
      </c>
      <c r="S19" s="23"/>
      <c r="T19" s="23"/>
    </row>
    <row r="20" spans="1:20" ht="15" thickBot="1" x14ac:dyDescent="0.25">
      <c r="A20" s="2" t="s">
        <v>14</v>
      </c>
      <c r="B20" s="5">
        <v>72</v>
      </c>
      <c r="C20" s="5">
        <v>49</v>
      </c>
      <c r="D20" s="5">
        <v>460</v>
      </c>
      <c r="E20" s="5">
        <v>229</v>
      </c>
      <c r="F20" s="5">
        <v>810</v>
      </c>
      <c r="G20" s="5">
        <v>3</v>
      </c>
      <c r="H20" s="5">
        <v>7</v>
      </c>
      <c r="I20" s="5">
        <v>60</v>
      </c>
      <c r="J20" s="5">
        <v>31</v>
      </c>
      <c r="K20" s="5">
        <v>101</v>
      </c>
      <c r="L20" s="5">
        <v>75</v>
      </c>
      <c r="M20" s="5">
        <v>56</v>
      </c>
      <c r="N20" s="5">
        <v>520</v>
      </c>
      <c r="O20" s="5">
        <v>260</v>
      </c>
      <c r="P20" s="5">
        <v>911</v>
      </c>
      <c r="Q20" s="5">
        <f t="shared" si="0"/>
        <v>121</v>
      </c>
      <c r="R20" s="27">
        <f>+Q20/'Sentencias TSJ'!O20*100000</f>
        <v>1.720439403067245</v>
      </c>
      <c r="S20" s="23"/>
      <c r="T20" s="23"/>
    </row>
    <row r="21" spans="1:20" ht="15" thickBot="1" x14ac:dyDescent="0.25">
      <c r="A21" s="2" t="s">
        <v>15</v>
      </c>
      <c r="B21" s="5">
        <v>19</v>
      </c>
      <c r="C21" s="5">
        <v>3</v>
      </c>
      <c r="D21" s="5">
        <v>75</v>
      </c>
      <c r="E21" s="5">
        <v>72</v>
      </c>
      <c r="F21" s="5">
        <v>169</v>
      </c>
      <c r="G21" s="5">
        <v>3</v>
      </c>
      <c r="H21" s="5">
        <v>0</v>
      </c>
      <c r="I21" s="5">
        <v>12</v>
      </c>
      <c r="J21" s="5">
        <v>8</v>
      </c>
      <c r="K21" s="5">
        <v>23</v>
      </c>
      <c r="L21" s="5">
        <v>22</v>
      </c>
      <c r="M21" s="5">
        <v>3</v>
      </c>
      <c r="N21" s="5">
        <v>87</v>
      </c>
      <c r="O21" s="5">
        <v>80</v>
      </c>
      <c r="P21" s="5">
        <v>192</v>
      </c>
      <c r="Q21" s="5">
        <f t="shared" si="0"/>
        <v>22</v>
      </c>
      <c r="R21" s="27">
        <f>+Q21/'Sentencias TSJ'!O21*100000</f>
        <v>1.3990363183468988</v>
      </c>
      <c r="S21" s="23"/>
      <c r="T21" s="23"/>
    </row>
    <row r="22" spans="1:20" ht="15" thickBot="1" x14ac:dyDescent="0.25">
      <c r="A22" s="2" t="s">
        <v>16</v>
      </c>
      <c r="B22" s="5">
        <v>6</v>
      </c>
      <c r="C22" s="5">
        <v>5</v>
      </c>
      <c r="D22" s="5">
        <v>31</v>
      </c>
      <c r="E22" s="5">
        <v>19</v>
      </c>
      <c r="F22" s="5">
        <v>61</v>
      </c>
      <c r="G22" s="5">
        <v>2</v>
      </c>
      <c r="H22" s="5">
        <v>0</v>
      </c>
      <c r="I22" s="5">
        <v>4</v>
      </c>
      <c r="J22" s="5">
        <v>2</v>
      </c>
      <c r="K22" s="5">
        <v>8</v>
      </c>
      <c r="L22" s="5">
        <v>8</v>
      </c>
      <c r="M22" s="5">
        <v>5</v>
      </c>
      <c r="N22" s="5">
        <v>35</v>
      </c>
      <c r="O22" s="5">
        <v>21</v>
      </c>
      <c r="P22" s="5">
        <v>69</v>
      </c>
      <c r="Q22" s="5">
        <f t="shared" si="0"/>
        <v>11</v>
      </c>
      <c r="R22" s="27">
        <f>+Q22/'Sentencias TSJ'!O22*100000</f>
        <v>1.6195977213732422</v>
      </c>
      <c r="S22" s="23"/>
      <c r="T22" s="23"/>
    </row>
    <row r="23" spans="1:20" ht="15" thickBot="1" x14ac:dyDescent="0.25">
      <c r="A23" s="2" t="s">
        <v>17</v>
      </c>
      <c r="B23" s="5">
        <v>22</v>
      </c>
      <c r="C23" s="5">
        <v>7</v>
      </c>
      <c r="D23" s="5">
        <v>64</v>
      </c>
      <c r="E23" s="5">
        <v>47</v>
      </c>
      <c r="F23" s="5">
        <v>140</v>
      </c>
      <c r="G23" s="5">
        <v>5</v>
      </c>
      <c r="H23" s="5">
        <v>2</v>
      </c>
      <c r="I23" s="5">
        <v>8</v>
      </c>
      <c r="J23" s="5">
        <v>10</v>
      </c>
      <c r="K23" s="5">
        <v>25</v>
      </c>
      <c r="L23" s="5">
        <v>27</v>
      </c>
      <c r="M23" s="5">
        <v>9</v>
      </c>
      <c r="N23" s="5">
        <v>72</v>
      </c>
      <c r="O23" s="5">
        <v>57</v>
      </c>
      <c r="P23" s="5">
        <v>165</v>
      </c>
      <c r="Q23" s="5">
        <f t="shared" si="0"/>
        <v>29</v>
      </c>
      <c r="R23" s="27">
        <f>+Q23/'Sentencias TSJ'!O23*100000</f>
        <v>1.3004927522193581</v>
      </c>
      <c r="S23" s="23"/>
      <c r="T23" s="23"/>
    </row>
    <row r="24" spans="1:20" ht="15" thickBot="1" x14ac:dyDescent="0.25">
      <c r="A24" s="2" t="s">
        <v>18</v>
      </c>
      <c r="B24" s="5">
        <v>10</v>
      </c>
      <c r="C24" s="5">
        <v>1</v>
      </c>
      <c r="D24" s="5">
        <v>10</v>
      </c>
      <c r="E24" s="5">
        <v>19</v>
      </c>
      <c r="F24" s="5">
        <v>40</v>
      </c>
      <c r="G24" s="5">
        <v>0</v>
      </c>
      <c r="H24" s="5">
        <v>0</v>
      </c>
      <c r="I24" s="5">
        <v>1</v>
      </c>
      <c r="J24" s="5">
        <v>2</v>
      </c>
      <c r="K24" s="5">
        <v>3</v>
      </c>
      <c r="L24" s="5">
        <v>10</v>
      </c>
      <c r="M24" s="5">
        <v>1</v>
      </c>
      <c r="N24" s="5">
        <v>11</v>
      </c>
      <c r="O24" s="5">
        <v>21</v>
      </c>
      <c r="P24" s="5">
        <v>43</v>
      </c>
      <c r="Q24" s="5">
        <f t="shared" si="0"/>
        <v>11</v>
      </c>
      <c r="R24" s="27">
        <f>+Q24/'Sentencias TSJ'!O24*100000</f>
        <v>3.3917223474418705</v>
      </c>
      <c r="S24" s="23"/>
      <c r="T24" s="23"/>
    </row>
    <row r="25" spans="1:20" ht="15" thickBot="1" x14ac:dyDescent="0.25">
      <c r="A25" s="3" t="s">
        <v>23</v>
      </c>
      <c r="B25" s="6">
        <v>532</v>
      </c>
      <c r="C25" s="6">
        <v>245</v>
      </c>
      <c r="D25" s="6">
        <v>2853</v>
      </c>
      <c r="E25" s="6">
        <v>1426</v>
      </c>
      <c r="F25" s="6">
        <v>5056</v>
      </c>
      <c r="G25" s="6">
        <v>81</v>
      </c>
      <c r="H25" s="6">
        <v>44</v>
      </c>
      <c r="I25" s="6">
        <v>445</v>
      </c>
      <c r="J25" s="6">
        <v>193</v>
      </c>
      <c r="K25" s="6">
        <v>763</v>
      </c>
      <c r="L25" s="6">
        <v>613</v>
      </c>
      <c r="M25" s="6">
        <v>289</v>
      </c>
      <c r="N25" s="6">
        <v>3298</v>
      </c>
      <c r="O25" s="6">
        <v>1619</v>
      </c>
      <c r="P25" s="6">
        <v>5819</v>
      </c>
      <c r="Q25" s="6">
        <f t="shared" ref="Q25:R25" si="1">SUM(Q8:Q24)</f>
        <v>777</v>
      </c>
      <c r="R25" s="6">
        <f t="shared" si="1"/>
        <v>32.757503200287999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I19" sqref="I19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2" t="s">
        <v>62</v>
      </c>
      <c r="C6" s="45"/>
      <c r="D6" s="45"/>
      <c r="E6" s="42" t="s">
        <v>63</v>
      </c>
      <c r="F6" s="45"/>
      <c r="G6" s="45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-0.16839378238341968</v>
      </c>
      <c r="C8" s="26">
        <v>-0.44444444444444442</v>
      </c>
      <c r="D8" s="26">
        <v>-0.1864406779661017</v>
      </c>
      <c r="E8" s="26">
        <v>-0.10431654676258993</v>
      </c>
      <c r="F8" s="26">
        <v>0.29761904761904762</v>
      </c>
      <c r="G8" s="26">
        <v>-6.7538126361655779E-2</v>
      </c>
    </row>
    <row r="9" spans="1:16" ht="15.75" thickBot="1" x14ac:dyDescent="0.3">
      <c r="A9" s="2" t="s">
        <v>4</v>
      </c>
      <c r="B9" s="26">
        <v>0.10666666666666667</v>
      </c>
      <c r="C9" s="26">
        <v>0.33333333333333331</v>
      </c>
      <c r="D9" s="26">
        <v>0.13095238095238096</v>
      </c>
      <c r="E9" s="26">
        <v>-2.3121387283236993E-2</v>
      </c>
      <c r="F9" s="26">
        <v>3.0303030303030304E-2</v>
      </c>
      <c r="G9" s="26">
        <v>-1.4563106796116505E-2</v>
      </c>
    </row>
    <row r="10" spans="1:16" ht="15.75" thickBot="1" x14ac:dyDescent="0.3">
      <c r="A10" s="2" t="s">
        <v>5</v>
      </c>
      <c r="B10" s="26">
        <v>3.2258064516129031E-2</v>
      </c>
      <c r="C10" s="26">
        <v>-0.66666666666666663</v>
      </c>
      <c r="D10" s="26">
        <v>-2.9411764705882353E-2</v>
      </c>
      <c r="E10" s="26">
        <v>0.11678832116788321</v>
      </c>
      <c r="F10" s="26">
        <v>1</v>
      </c>
      <c r="G10" s="26">
        <v>0.18243243243243243</v>
      </c>
      <c r="I10" s="26"/>
    </row>
    <row r="11" spans="1:16" ht="15.75" thickBot="1" x14ac:dyDescent="0.3">
      <c r="A11" s="2" t="s">
        <v>6</v>
      </c>
      <c r="B11" s="26">
        <v>-7.9136690647482008E-2</v>
      </c>
      <c r="C11" s="26">
        <v>2.8333333333333335</v>
      </c>
      <c r="D11" s="26">
        <v>4.1379310344827586E-2</v>
      </c>
      <c r="E11" s="26">
        <v>4.4776119402985072E-2</v>
      </c>
      <c r="F11" s="26">
        <v>0.44444444444444442</v>
      </c>
      <c r="G11" s="26">
        <v>9.2105263157894732E-2</v>
      </c>
      <c r="O11" s="25"/>
      <c r="P11" s="25"/>
    </row>
    <row r="12" spans="1:16" ht="15.75" thickBot="1" x14ac:dyDescent="0.3">
      <c r="A12" s="2" t="s">
        <v>7</v>
      </c>
      <c r="B12" s="26">
        <v>-1.3422818791946308E-2</v>
      </c>
      <c r="C12" s="26">
        <v>1</v>
      </c>
      <c r="D12" s="26">
        <v>1.3071895424836602E-2</v>
      </c>
      <c r="E12" s="26">
        <v>-0.19384615384615383</v>
      </c>
      <c r="F12" s="26">
        <v>-0.30232558139534882</v>
      </c>
      <c r="G12" s="26">
        <v>-0.20652173913043478</v>
      </c>
      <c r="O12" s="25"/>
      <c r="P12" s="25"/>
    </row>
    <row r="13" spans="1:16" ht="15.75" thickBot="1" x14ac:dyDescent="0.3">
      <c r="A13" s="2" t="s">
        <v>8</v>
      </c>
      <c r="B13" s="26">
        <v>0</v>
      </c>
      <c r="C13" s="26">
        <v>4</v>
      </c>
      <c r="D13" s="26">
        <v>0.11428571428571428</v>
      </c>
      <c r="E13" s="26">
        <v>0.31481481481481483</v>
      </c>
      <c r="F13" s="26">
        <v>0.45454545454545453</v>
      </c>
      <c r="G13" s="26">
        <v>0.33846153846153848</v>
      </c>
      <c r="O13" s="25"/>
      <c r="P13" s="25"/>
    </row>
    <row r="14" spans="1:16" ht="15.75" thickBot="1" x14ac:dyDescent="0.3">
      <c r="A14" s="2" t="s">
        <v>9</v>
      </c>
      <c r="B14" s="26">
        <v>0.125</v>
      </c>
      <c r="C14" s="26">
        <v>1.2</v>
      </c>
      <c r="D14" s="26">
        <v>0.22641509433962265</v>
      </c>
      <c r="E14" s="26">
        <v>-3.669724770642202E-2</v>
      </c>
      <c r="F14" s="26">
        <v>0.70370370370370372</v>
      </c>
      <c r="G14" s="26">
        <v>4.4897959183673466E-2</v>
      </c>
      <c r="O14" s="25"/>
      <c r="P14" s="25"/>
    </row>
    <row r="15" spans="1:16" ht="15.75" thickBot="1" x14ac:dyDescent="0.3">
      <c r="A15" s="2" t="s">
        <v>10</v>
      </c>
      <c r="B15" s="26">
        <v>-0.38372093023255816</v>
      </c>
      <c r="C15" s="26">
        <v>-0.2</v>
      </c>
      <c r="D15" s="26">
        <v>-0.37362637362637363</v>
      </c>
      <c r="E15" s="26">
        <v>0.26056338028169013</v>
      </c>
      <c r="F15" s="26">
        <v>0.45454545454545453</v>
      </c>
      <c r="G15" s="26">
        <v>0.27450980392156865</v>
      </c>
      <c r="O15" s="25"/>
      <c r="P15" s="25"/>
    </row>
    <row r="16" spans="1:16" ht="15.75" thickBot="1" x14ac:dyDescent="0.3">
      <c r="A16" s="2" t="s">
        <v>11</v>
      </c>
      <c r="B16" s="26">
        <v>-4.7375160051216392E-2</v>
      </c>
      <c r="C16" s="26">
        <v>0.24489795918367346</v>
      </c>
      <c r="D16" s="26">
        <v>-3.0120481927710843E-2</v>
      </c>
      <c r="E16" s="26">
        <v>-0.16211745244003309</v>
      </c>
      <c r="F16" s="26">
        <v>6.7073170731707321E-2</v>
      </c>
      <c r="G16" s="26">
        <v>-0.1347414420975965</v>
      </c>
      <c r="O16" s="25"/>
      <c r="P16" s="25"/>
    </row>
    <row r="17" spans="1:16" ht="15.75" thickBot="1" x14ac:dyDescent="0.3">
      <c r="A17" s="2" t="s">
        <v>24</v>
      </c>
      <c r="B17" s="26">
        <v>-0.12466843501326259</v>
      </c>
      <c r="C17" s="26">
        <v>5.2631578947368418E-2</v>
      </c>
      <c r="D17" s="26">
        <v>-0.11616161616161616</v>
      </c>
      <c r="E17" s="26">
        <v>-0.1273006134969325</v>
      </c>
      <c r="F17" s="26">
        <v>-5.4794520547945202E-2</v>
      </c>
      <c r="G17" s="26">
        <v>-0.12</v>
      </c>
      <c r="O17" s="25"/>
      <c r="P17" s="25"/>
    </row>
    <row r="18" spans="1:16" ht="15.75" thickBot="1" x14ac:dyDescent="0.3">
      <c r="A18" s="2" t="s">
        <v>12</v>
      </c>
      <c r="B18" s="26">
        <v>-0.69230769230769229</v>
      </c>
      <c r="C18" s="26">
        <v>-0.66666666666666663</v>
      </c>
      <c r="D18" s="26">
        <v>-0.68571428571428572</v>
      </c>
      <c r="E18" s="26">
        <v>-6.3492063492063489E-2</v>
      </c>
      <c r="F18" s="26">
        <v>-0.2857142857142857</v>
      </c>
      <c r="G18" s="26">
        <v>-0.1038961038961039</v>
      </c>
      <c r="O18" s="25"/>
      <c r="P18" s="25"/>
    </row>
    <row r="19" spans="1:16" ht="15.75" thickBot="1" x14ac:dyDescent="0.3">
      <c r="A19" s="2" t="s">
        <v>13</v>
      </c>
      <c r="B19" s="26">
        <v>-3.614457831325301E-2</v>
      </c>
      <c r="C19" s="26">
        <v>-0.1</v>
      </c>
      <c r="D19" s="26">
        <v>-4.3010752688172046E-2</v>
      </c>
      <c r="E19" s="26">
        <v>-0.2814814814814815</v>
      </c>
      <c r="F19" s="26">
        <v>-0.32727272727272727</v>
      </c>
      <c r="G19" s="26">
        <v>-0.28923076923076924</v>
      </c>
      <c r="O19" s="25"/>
      <c r="P19" s="25"/>
    </row>
    <row r="20" spans="1:16" ht="15.75" thickBot="1" x14ac:dyDescent="0.3">
      <c r="A20" s="2" t="s">
        <v>14</v>
      </c>
      <c r="B20" s="26">
        <v>-0.11320754716981132</v>
      </c>
      <c r="C20" s="26">
        <v>0.41176470588235292</v>
      </c>
      <c r="D20" s="26">
        <v>-9.0206185567010308E-2</v>
      </c>
      <c r="E20" s="26">
        <v>-6.25E-2</v>
      </c>
      <c r="F20" s="26">
        <v>0.1348314606741573</v>
      </c>
      <c r="G20" s="26">
        <v>-4.4071353620146907E-2</v>
      </c>
      <c r="O20" s="25"/>
      <c r="P20" s="25"/>
    </row>
    <row r="21" spans="1:16" ht="15.75" thickBot="1" x14ac:dyDescent="0.3">
      <c r="A21" s="2" t="s">
        <v>15</v>
      </c>
      <c r="B21" s="26">
        <v>0.16981132075471697</v>
      </c>
      <c r="C21" s="26">
        <v>0.75</v>
      </c>
      <c r="D21" s="26">
        <v>0.21052631578947367</v>
      </c>
      <c r="E21" s="26">
        <v>0.18181818181818182</v>
      </c>
      <c r="F21" s="26">
        <v>1.0909090909090908</v>
      </c>
      <c r="G21" s="26">
        <v>0.24675324675324675</v>
      </c>
      <c r="O21" s="25"/>
      <c r="P21" s="25"/>
    </row>
    <row r="22" spans="1:16" ht="15.75" thickBot="1" x14ac:dyDescent="0.3">
      <c r="A22" s="2" t="s">
        <v>16</v>
      </c>
      <c r="B22" s="26">
        <v>0.08</v>
      </c>
      <c r="C22" s="26">
        <v>1</v>
      </c>
      <c r="D22" s="26">
        <v>0.11538461538461539</v>
      </c>
      <c r="E22" s="26">
        <v>0</v>
      </c>
      <c r="F22" s="26">
        <v>-0.2</v>
      </c>
      <c r="G22" s="26">
        <v>-2.8169014084507043E-2</v>
      </c>
      <c r="O22" s="25"/>
      <c r="P22" s="25"/>
    </row>
    <row r="23" spans="1:16" ht="15.75" thickBot="1" x14ac:dyDescent="0.3">
      <c r="A23" s="2" t="s">
        <v>17</v>
      </c>
      <c r="B23" s="26">
        <v>-1.2195121951219513E-2</v>
      </c>
      <c r="C23" s="26">
        <v>-0.2</v>
      </c>
      <c r="D23" s="26">
        <v>-3.2608695652173912E-2</v>
      </c>
      <c r="E23" s="26">
        <v>7.1942446043165471E-3</v>
      </c>
      <c r="F23" s="26">
        <v>-0.34210526315789475</v>
      </c>
      <c r="G23" s="26">
        <v>-6.7796610169491525E-2</v>
      </c>
      <c r="O23" s="25"/>
      <c r="P23" s="25"/>
    </row>
    <row r="24" spans="1:16" ht="15.75" thickBot="1" x14ac:dyDescent="0.3">
      <c r="A24" s="2" t="s">
        <v>18</v>
      </c>
      <c r="B24" s="26">
        <v>-0.5</v>
      </c>
      <c r="C24" s="26" t="s">
        <v>67</v>
      </c>
      <c r="D24" s="26">
        <v>-0.42857142857142855</v>
      </c>
      <c r="E24" s="26">
        <v>-0.2857142857142857</v>
      </c>
      <c r="F24" s="26">
        <v>0</v>
      </c>
      <c r="G24" s="26">
        <v>-0.2711864406779661</v>
      </c>
      <c r="O24" s="25"/>
      <c r="P24" s="25"/>
    </row>
    <row r="25" spans="1:16" ht="15.75" thickBot="1" x14ac:dyDescent="0.3">
      <c r="A25" s="3" t="s">
        <v>23</v>
      </c>
      <c r="B25" s="7">
        <v>-8.6956521739130432E-2</v>
      </c>
      <c r="C25" s="7">
        <v>0.19553072625698323</v>
      </c>
      <c r="D25" s="7">
        <v>-6.9751616195985022E-2</v>
      </c>
      <c r="E25" s="7">
        <v>-8.7529326836311136E-2</v>
      </c>
      <c r="F25" s="7">
        <v>8.3806818181818177E-2</v>
      </c>
      <c r="G25" s="7">
        <v>-6.8214571657325862E-2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2024-12-02T11:44:52Z</dcterms:modified>
</cp:coreProperties>
</file>